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acunovodstvo\Desktop\DAVOR\Private\DAVOR\PLANIRANJE PRORAČUNA - Financijski planovi\2025\ZA WEB\"/>
    </mc:Choice>
  </mc:AlternateContent>
  <xr:revisionPtr revIDLastSave="0" documentId="13_ncr:1_{B0302C42-EBB9-47F4-885D-DF0F72ACD8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8" l="1"/>
  <c r="B22" i="8"/>
  <c r="B18" i="8"/>
  <c r="B16" i="8"/>
  <c r="B10" i="8" s="1"/>
  <c r="B14" i="8"/>
  <c r="B11" i="8"/>
  <c r="C43" i="8"/>
  <c r="C39" i="8"/>
  <c r="C37" i="8"/>
  <c r="C35" i="8"/>
  <c r="C32" i="8"/>
  <c r="D32" i="8"/>
  <c r="D35" i="8"/>
  <c r="D37" i="8"/>
  <c r="D39" i="8"/>
  <c r="D43" i="8"/>
  <c r="B43" i="8"/>
  <c r="B39" i="8"/>
  <c r="B37" i="8"/>
  <c r="B35" i="8"/>
  <c r="B32" i="8"/>
  <c r="B31" i="8"/>
  <c r="F43" i="8"/>
  <c r="F39" i="8"/>
  <c r="F37" i="8"/>
  <c r="F35" i="8"/>
  <c r="F32" i="8"/>
  <c r="F31" i="8"/>
  <c r="E43" i="8"/>
  <c r="E39" i="8"/>
  <c r="E37" i="8"/>
  <c r="E35" i="8"/>
  <c r="E32" i="8"/>
  <c r="E31" i="8" s="1"/>
  <c r="F24" i="8"/>
  <c r="F10" i="8" s="1"/>
  <c r="F22" i="8"/>
  <c r="F18" i="8"/>
  <c r="F16" i="8"/>
  <c r="F14" i="8"/>
  <c r="F11" i="8"/>
  <c r="E24" i="8"/>
  <c r="E22" i="8"/>
  <c r="E18" i="8"/>
  <c r="E16" i="8"/>
  <c r="E14" i="8"/>
  <c r="E11" i="8"/>
  <c r="E10" i="8" s="1"/>
  <c r="D18" i="8"/>
  <c r="D22" i="8"/>
  <c r="D14" i="8"/>
  <c r="D16" i="8"/>
  <c r="D24" i="8"/>
  <c r="D11" i="8"/>
  <c r="C24" i="8"/>
  <c r="C22" i="8"/>
  <c r="C18" i="8"/>
  <c r="C16" i="8"/>
  <c r="C14" i="8"/>
  <c r="C11" i="8"/>
  <c r="C10" i="8" l="1"/>
  <c r="D31" i="8"/>
  <c r="C31" i="8"/>
  <c r="D10" i="8"/>
  <c r="D11" i="3"/>
  <c r="D10" i="3" s="1"/>
  <c r="D24" i="3"/>
  <c r="F24" i="3"/>
  <c r="G24" i="3"/>
  <c r="H24" i="3"/>
  <c r="F10" i="3"/>
  <c r="G10" i="3"/>
  <c r="H10" i="3"/>
  <c r="E19" i="3"/>
  <c r="E10" i="3" s="1"/>
  <c r="E30" i="3"/>
  <c r="E25" i="3"/>
  <c r="E24" i="3" s="1"/>
  <c r="E17" i="3"/>
  <c r="E11" i="3"/>
  <c r="D10" i="5"/>
  <c r="E10" i="5"/>
  <c r="F10" i="5"/>
  <c r="B10" i="5"/>
  <c r="F37" i="10" l="1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J11" i="10"/>
  <c r="I11" i="10"/>
  <c r="H11" i="10"/>
  <c r="G11" i="10"/>
  <c r="F11" i="10"/>
  <c r="J8" i="10"/>
  <c r="I8" i="10"/>
  <c r="H8" i="10"/>
  <c r="G8" i="10"/>
  <c r="F8" i="10"/>
  <c r="I14" i="10" l="1"/>
  <c r="I22" i="10" s="1"/>
  <c r="I28" i="10" s="1"/>
  <c r="I29" i="10" s="1"/>
  <c r="J14" i="10"/>
  <c r="J22" i="10" s="1"/>
  <c r="J28" i="10" s="1"/>
  <c r="J29" i="10" s="1"/>
  <c r="F14" i="10"/>
  <c r="F22" i="10" s="1"/>
  <c r="F28" i="10" s="1"/>
  <c r="F29" i="10" s="1"/>
  <c r="G14" i="10"/>
  <c r="G22" i="10" s="1"/>
  <c r="G28" i="10" s="1"/>
  <c r="G29" i="10" s="1"/>
  <c r="H14" i="10"/>
  <c r="H22" i="10" s="1"/>
  <c r="H28" i="10" s="1"/>
  <c r="H29" i="10" s="1"/>
</calcChain>
</file>

<file path=xl/sharedStrings.xml><?xml version="1.0" encoding="utf-8"?>
<sst xmlns="http://schemas.openxmlformats.org/spreadsheetml/2006/main" count="318" uniqueCount="136">
  <si>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</si>
  <si>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</si>
  <si>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</si>
  <si>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</si>
  <si>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</si>
  <si>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</si>
  <si>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</si>
  <si>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</si>
  <si>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</si>
  <si>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</si>
  <si>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</si>
  <si>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</si>
  <si>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</si>
  <si>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</si>
  <si>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</si>
  <si>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</si>
  <si>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</si>
  <si>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</si>
  <si>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</si>
  <si>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</si>
  <si>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</si>
  <si>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</si>
  <si>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</si>
  <si>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</si>
  <si>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</si>
  <si>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</si>
  <si>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</si>
  <si>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</si>
  <si>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</si>
  <si>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</si>
  <si>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</si>
  <si>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</si>
  <si>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Plan za 2024.</t>
  </si>
  <si>
    <t>Projekcija 
za 2026.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</si>
  <si>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</si>
  <si>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</si>
  <si>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</si>
  <si>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</si>
  <si>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</si>
  <si>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</si>
  <si>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</si>
  <si>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Projekcija proračuna
za 2026.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</si>
  <si>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</si>
  <si>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</si>
  <si>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</si>
  <si>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</si>
  <si>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</si>
  <si>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</si>
  <si>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</si>
  <si>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</si>
  <si>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</si>
  <si>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</si>
  <si>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</si>
  <si>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</si>
  <si>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</si>
  <si>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</si>
  <si>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</si>
  <si>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</si>
  <si>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</si>
  <si>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</si>
  <si>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</si>
  <si>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</si>
  <si>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</si>
  <si>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</si>
  <si>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</si>
  <si>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</si>
  <si>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od upravnih i administrativnih pristojbi, pristojbi po posebnim propisima i naknada</t>
  </si>
  <si>
    <t>Prihodi od prodaje proizvoda i robe te pruženih usluga, prihodi od donacija i povrati po protestira</t>
  </si>
  <si>
    <t>Prihodi od imovine</t>
  </si>
  <si>
    <t>Rashodi za dodatna ulaganja na nefinancijskoj imovini</t>
  </si>
  <si>
    <t>Financijski rashodi</t>
  </si>
  <si>
    <t>Ostali rashodi</t>
  </si>
  <si>
    <t>3 VLASTITI PRIHODI</t>
  </si>
  <si>
    <t>5 POMOĆI</t>
  </si>
  <si>
    <t>52 Pomoći iz drugih proračuna</t>
  </si>
  <si>
    <t>1 OPĆI PRIHODI I PRIMICI</t>
  </si>
  <si>
    <t>11 Opći prihodi i primici</t>
  </si>
  <si>
    <t>12 Opći prihodi i pirmici - decentralizirana sredstva</t>
  </si>
  <si>
    <t>31 Vlastiti prihodi</t>
  </si>
  <si>
    <t>4 PRIHODI ZA POSEBNE NAMJENE</t>
  </si>
  <si>
    <t>43 Ostali prihodi za posebne namjene</t>
  </si>
  <si>
    <t>56 Pomoći temeljem prijenosa EU sredstava</t>
  </si>
  <si>
    <t>6 DONACIJE</t>
  </si>
  <si>
    <t>61 Donacije</t>
  </si>
  <si>
    <t>7 PRIHODI OD PRODAJE ILI ZAMJ. NEF. IMOVINE</t>
  </si>
  <si>
    <t>7 Prihodi od prodaje ili zamj. Nef. Imovine</t>
  </si>
  <si>
    <t>Obrazovanje</t>
  </si>
  <si>
    <t>Srednjoškolsko  obrazovanje</t>
  </si>
  <si>
    <t>Program A024109</t>
  </si>
  <si>
    <t>DJELATNOST USTANOVA SREDNJEG ŠKOLSTVA I UČENIČKIH DOMOVA</t>
  </si>
  <si>
    <t>Aktivnost A024109A410901</t>
  </si>
  <si>
    <t>REDOVNA DJELATNOST PRORAČUNSKIH KORISNIKA</t>
  </si>
  <si>
    <t>Izvor 1.1.</t>
  </si>
  <si>
    <t>OPĆI PRIHODI I PRIMICI</t>
  </si>
  <si>
    <t xml:space="preserve"> 3</t>
  </si>
  <si>
    <t xml:space="preserve"> 32</t>
  </si>
  <si>
    <t>Izvor 1.2.</t>
  </si>
  <si>
    <t>OPĆI PRIHODI I PRIMICI-DECENTRALIZIRANA SREDSTVA</t>
  </si>
  <si>
    <t xml:space="preserve"> 34</t>
  </si>
  <si>
    <t>Izvor 3.1.</t>
  </si>
  <si>
    <t>VLASTITI PRIHODI</t>
  </si>
  <si>
    <t xml:space="preserve"> 38</t>
  </si>
  <si>
    <t>Izvor 4.3.</t>
  </si>
  <si>
    <t>OSTALI PRIHODI ZA POSEBNE NAMJENE</t>
  </si>
  <si>
    <t xml:space="preserve"> 31</t>
  </si>
  <si>
    <t xml:space="preserve"> 4</t>
  </si>
  <si>
    <t xml:space="preserve"> 42</t>
  </si>
  <si>
    <t>Izvor 5.2.</t>
  </si>
  <si>
    <t>POMOĆI IZ DRUGIH PRORAČUNA</t>
  </si>
  <si>
    <t>Aktivnost A024109A410902</t>
  </si>
  <si>
    <t>IZVANNASTAVNE I OSTALE AKTIVNOSTI</t>
  </si>
  <si>
    <t>Izvor 6.1.</t>
  </si>
  <si>
    <t>DONACIJE</t>
  </si>
  <si>
    <t>Aktivnost A024109K410901</t>
  </si>
  <si>
    <t>ODRŽAVANJE I OPREMANJE USTANOVA SREDNJEG ŠKOLSTVA I UČENIČKIH DOMOVA</t>
  </si>
  <si>
    <t xml:space="preserve"> 41</t>
  </si>
  <si>
    <t xml:space="preserve"> 45</t>
  </si>
  <si>
    <t>Aktivnost A024109T410901</t>
  </si>
  <si>
    <t>ŠKOLSKA SHEMA VOĆE, POVRĆE, MLIJEČNI PROIZVODI</t>
  </si>
  <si>
    <t>Izvor 5.6.</t>
  </si>
  <si>
    <t>POMOĆI TEMELJEM PRIJENOSA EU SREDSTAVA</t>
  </si>
  <si>
    <t>Aktivnost A024109T410905</t>
  </si>
  <si>
    <t>BESPLATNE MENSTRUALNE POTREPŠTINE</t>
  </si>
  <si>
    <t>SVEUKUPNO RASHODI</t>
  </si>
  <si>
    <t>FINANCIJSKI PLAN PRORAČUNSKOG KORISNIKA JEDINICE LOKALNE I PODRUČNE (REGIONALNE) SAMOUPRAVE 
ZA 2025. I PROJEKCIJA ZA 2026. I 2027. GODINU</t>
  </si>
  <si>
    <t>Izvršenje 2023.</t>
  </si>
  <si>
    <t>Plan 2024.</t>
  </si>
  <si>
    <t>Plan za 2025.</t>
  </si>
  <si>
    <t>Projekcija 
za 2027.</t>
  </si>
  <si>
    <t>Rezultat poslovanja</t>
  </si>
  <si>
    <t>Vlastiti izvori</t>
  </si>
  <si>
    <t>Izvršenje 2023.*</t>
  </si>
  <si>
    <t>Proračun za 2025.</t>
  </si>
  <si>
    <t>Projekcija proračuna
za 2027.</t>
  </si>
  <si>
    <t>55 Pomoći od izvanproračunskih korisnika</t>
  </si>
  <si>
    <t>Izvor 5.5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</si>
</sst>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999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4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 applyProtection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Alignment="1">
      <alignment wrapText="1"/>
    </xf>
    <xf numFmtId="0" fontId="18" fillId="0" borderId="0" xfId="0" quotePrefix="1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3" fontId="6" fillId="3" borderId="3" xfId="0" quotePrefix="1" applyNumberFormat="1" applyFont="1" applyFill="1" applyBorder="1" applyAlignment="1">
      <alignment horizontal="right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/>
    <xf numFmtId="3" fontId="6" fillId="0" borderId="4" xfId="0" applyNumberFormat="1" applyFont="1" applyFill="1" applyBorder="1" applyAlignment="1" applyProtection="1">
      <alignment horizontal="center" vertical="center" wrapText="1"/>
    </xf>
    <xf numFmtId="3" fontId="6" fillId="2" borderId="4" xfId="0" applyNumberFormat="1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 applyProtection="1">
      <alignment horizontal="center" vertical="center" wrapText="1"/>
    </xf>
    <xf numFmtId="0" fontId="20" fillId="2" borderId="3" xfId="0" quotePrefix="1" applyFont="1" applyFill="1" applyBorder="1" applyAlignment="1">
      <alignment horizontal="left" vertical="center" wrapText="1"/>
    </xf>
    <xf numFmtId="0" fontId="20" fillId="2" borderId="3" xfId="0" applyNumberFormat="1" applyFont="1" applyFill="1" applyBorder="1" applyAlignment="1" applyProtection="1">
      <alignment vertical="center" wrapText="1"/>
    </xf>
    <xf numFmtId="0" fontId="20" fillId="2" borderId="3" xfId="0" applyNumberFormat="1" applyFont="1" applyFill="1" applyBorder="1" applyAlignment="1" applyProtection="1">
      <alignment horizontal="left" vertical="center" wrapText="1"/>
    </xf>
    <xf numFmtId="0" fontId="21" fillId="0" borderId="3" xfId="0" applyNumberFormat="1" applyFont="1" applyFill="1" applyBorder="1" applyAlignment="1" applyProtection="1">
      <alignment horizontal="left" vertical="center" wrapText="1"/>
    </xf>
    <xf numFmtId="0" fontId="15" fillId="0" borderId="3" xfId="0" applyNumberFormat="1" applyFont="1" applyFill="1" applyBorder="1" applyAlignment="1" applyProtection="1">
      <alignment horizontal="left" vertical="center" wrapText="1"/>
    </xf>
    <xf numFmtId="0" fontId="0" fillId="2" borderId="0" xfId="0" applyFill="1"/>
    <xf numFmtId="3" fontId="6" fillId="0" borderId="3" xfId="0" applyNumberFormat="1" applyFont="1" applyFill="1" applyBorder="1" applyAlignment="1" applyProtection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/>
    </xf>
    <xf numFmtId="3" fontId="6" fillId="2" borderId="4" xfId="0" applyNumberFormat="1" applyFont="1" applyFill="1" applyBorder="1" applyAlignment="1" applyProtection="1">
      <alignment horizontal="center" vertical="center" wrapText="1"/>
    </xf>
    <xf numFmtId="3" fontId="3" fillId="2" borderId="4" xfId="0" applyNumberFormat="1" applyFont="1" applyFill="1" applyBorder="1" applyAlignment="1" applyProtection="1">
      <alignment horizontal="center" vertical="center" wrapText="1"/>
    </xf>
    <xf numFmtId="3" fontId="0" fillId="0" borderId="0" xfId="0" applyNumberFormat="1"/>
    <xf numFmtId="0" fontId="6" fillId="4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6" fillId="4" borderId="0" xfId="0" applyNumberFormat="1" applyFont="1" applyFill="1" applyBorder="1" applyAlignment="1" applyProtection="1">
      <alignment horizontal="left" vertical="center" wrapText="1"/>
    </xf>
    <xf numFmtId="4" fontId="0" fillId="5" borderId="0" xfId="0" applyNumberFormat="1" applyFill="1" applyAlignment="1">
      <alignment horizontal="center" vertical="center"/>
    </xf>
    <xf numFmtId="4" fontId="1" fillId="4" borderId="0" xfId="0" applyNumberFormat="1" applyFont="1" applyFill="1" applyAlignment="1">
      <alignment horizontal="center" vertical="center"/>
    </xf>
    <xf numFmtId="4" fontId="0" fillId="6" borderId="0" xfId="0" applyNumberFormat="1" applyFill="1" applyAlignment="1">
      <alignment horizontal="center" vertical="center"/>
    </xf>
    <xf numFmtId="4" fontId="1" fillId="7" borderId="0" xfId="0" applyNumberFormat="1" applyFont="1" applyFill="1" applyAlignment="1">
      <alignment horizontal="center" vertical="center"/>
    </xf>
    <xf numFmtId="0" fontId="1" fillId="7" borderId="0" xfId="0" applyFont="1" applyFill="1" applyAlignment="1">
      <alignment horizontal="left" vertical="center"/>
    </xf>
    <xf numFmtId="0" fontId="0" fillId="6" borderId="0" xfId="0" applyFill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3" fontId="22" fillId="0" borderId="3" xfId="0" applyNumberFormat="1" applyFont="1" applyFill="1" applyBorder="1" applyAlignment="1">
      <alignment horizontal="right"/>
    </xf>
    <xf numFmtId="3" fontId="22" fillId="3" borderId="3" xfId="0" applyNumberFormat="1" applyFont="1" applyFill="1" applyBorder="1" applyAlignment="1">
      <alignment horizontal="right"/>
    </xf>
    <xf numFmtId="3" fontId="22" fillId="0" borderId="3" xfId="0" applyNumberFormat="1" applyFont="1" applyBorder="1" applyAlignment="1">
      <alignment horizontal="right"/>
    </xf>
    <xf numFmtId="0" fontId="22" fillId="4" borderId="3" xfId="0" applyNumberFormat="1" applyFont="1" applyFill="1" applyBorder="1" applyAlignment="1" applyProtection="1">
      <alignment horizontal="center" vertical="center" wrapText="1"/>
    </xf>
    <xf numFmtId="3" fontId="23" fillId="2" borderId="3" xfId="0" applyNumberFormat="1" applyFont="1" applyFill="1" applyBorder="1" applyAlignment="1">
      <alignment horizontal="center" vertical="center"/>
    </xf>
    <xf numFmtId="3" fontId="23" fillId="2" borderId="4" xfId="0" applyNumberFormat="1" applyFont="1" applyFill="1" applyBorder="1" applyAlignment="1">
      <alignment horizontal="center" vertical="center"/>
    </xf>
    <xf numFmtId="3" fontId="22" fillId="0" borderId="3" xfId="0" applyNumberFormat="1" applyFont="1" applyFill="1" applyBorder="1" applyAlignment="1" applyProtection="1">
      <alignment horizontal="center" vertical="center" wrapText="1"/>
    </xf>
    <xf numFmtId="3" fontId="22" fillId="2" borderId="3" xfId="0" applyNumberFormat="1" applyFont="1" applyFill="1" applyBorder="1" applyAlignment="1">
      <alignment horizontal="center" vertical="center"/>
    </xf>
    <xf numFmtId="3" fontId="22" fillId="2" borderId="4" xfId="0" applyNumberFormat="1" applyFont="1" applyFill="1" applyBorder="1" applyAlignment="1" applyProtection="1">
      <alignment horizontal="center" vertical="center" wrapText="1"/>
    </xf>
    <xf numFmtId="3" fontId="23" fillId="2" borderId="4" xfId="0" applyNumberFormat="1" applyFont="1" applyFill="1" applyBorder="1" applyAlignment="1" applyProtection="1">
      <alignment horizontal="center" vertical="center" wrapText="1"/>
    </xf>
    <xf numFmtId="0" fontId="22" fillId="4" borderId="4" xfId="0" applyNumberFormat="1" applyFont="1" applyFill="1" applyBorder="1" applyAlignment="1" applyProtection="1">
      <alignment horizontal="center" vertical="center" wrapText="1"/>
    </xf>
    <xf numFmtId="0" fontId="23" fillId="0" borderId="3" xfId="0" applyFont="1" applyBorder="1"/>
    <xf numFmtId="4" fontId="6" fillId="2" borderId="4" xfId="0" applyNumberFormat="1" applyFont="1" applyFill="1" applyBorder="1" applyAlignment="1">
      <alignment horizontal="center"/>
    </xf>
    <xf numFmtId="4" fontId="22" fillId="2" borderId="4" xfId="0" applyNumberFormat="1" applyFont="1" applyFill="1" applyBorder="1" applyAlignment="1">
      <alignment horizontal="center"/>
    </xf>
    <xf numFmtId="4" fontId="23" fillId="0" borderId="3" xfId="0" applyNumberFormat="1" applyFont="1" applyBorder="1" applyAlignment="1">
      <alignment horizontal="center"/>
    </xf>
    <xf numFmtId="3" fontId="6" fillId="0" borderId="1" xfId="0" applyNumberFormat="1" applyFont="1" applyFill="1" applyBorder="1" applyAlignment="1">
      <alignment horizontal="right"/>
    </xf>
    <xf numFmtId="3" fontId="6" fillId="0" borderId="2" xfId="0" applyNumberFormat="1" applyFont="1" applyFill="1" applyBorder="1" applyAlignment="1">
      <alignment horizontal="right"/>
    </xf>
    <xf numFmtId="3" fontId="6" fillId="0" borderId="2" xfId="0" applyNumberFormat="1" applyFont="1" applyFill="1" applyBorder="1" applyAlignment="1" applyProtection="1">
      <alignment horizontal="right" wrapText="1"/>
    </xf>
    <xf numFmtId="3" fontId="6" fillId="0" borderId="1" xfId="0" applyNumberFormat="1" applyFont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center" vertical="center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12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0" borderId="0" xfId="0" applyFont="1" applyAlignment="1">
      <alignment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9999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abSelected="1" workbookViewId="0">
      <selection sqref="A1:J1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112" t="s">
        <v>124</v>
      </c>
      <c r="B1" s="112"/>
      <c r="C1" s="112"/>
      <c r="D1" s="112"/>
      <c r="E1" s="112"/>
      <c r="F1" s="112"/>
      <c r="G1" s="112"/>
      <c r="H1" s="112"/>
      <c r="I1" s="112"/>
      <c r="J1" s="112"/>
    </row>
    <row r="2" spans="1:10" ht="18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ht="15.75" x14ac:dyDescent="0.25">
      <c r="A3" s="112" t="s">
        <v>19</v>
      </c>
      <c r="B3" s="112"/>
      <c r="C3" s="112"/>
      <c r="D3" s="112"/>
      <c r="E3" s="112"/>
      <c r="F3" s="112"/>
      <c r="G3" s="112"/>
      <c r="H3" s="112"/>
      <c r="I3" s="113"/>
      <c r="J3" s="113"/>
    </row>
    <row r="4" spans="1:10" ht="18" x14ac:dyDescent="0.25">
      <c r="A4" s="23"/>
      <c r="B4" s="23"/>
      <c r="C4" s="23"/>
      <c r="D4" s="23"/>
      <c r="E4" s="23"/>
      <c r="F4" s="23"/>
      <c r="G4" s="23"/>
      <c r="H4" s="23"/>
      <c r="I4" s="5"/>
      <c r="J4" s="5"/>
    </row>
    <row r="5" spans="1:10" ht="15.75" x14ac:dyDescent="0.25">
      <c r="A5" s="112" t="s">
        <v>25</v>
      </c>
      <c r="B5" s="114"/>
      <c r="C5" s="114"/>
      <c r="D5" s="114"/>
      <c r="E5" s="114"/>
      <c r="F5" s="114"/>
      <c r="G5" s="114"/>
      <c r="H5" s="114"/>
      <c r="I5" s="114"/>
      <c r="J5" s="114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3" t="s">
        <v>34</v>
      </c>
    </row>
    <row r="7" spans="1:10" ht="25.5" x14ac:dyDescent="0.25">
      <c r="A7" s="26"/>
      <c r="B7" s="27"/>
      <c r="C7" s="27"/>
      <c r="D7" s="28"/>
      <c r="E7" s="29"/>
      <c r="F7" s="3" t="s">
        <v>131</v>
      </c>
      <c r="G7" s="3" t="s">
        <v>126</v>
      </c>
      <c r="H7" s="3" t="s">
        <v>132</v>
      </c>
      <c r="I7" s="3" t="s">
        <v>41</v>
      </c>
      <c r="J7" s="3" t="s">
        <v>133</v>
      </c>
    </row>
    <row r="8" spans="1:10" x14ac:dyDescent="0.25">
      <c r="A8" s="115" t="s">
        <v>0</v>
      </c>
      <c r="B8" s="116"/>
      <c r="C8" s="116"/>
      <c r="D8" s="116"/>
      <c r="E8" s="117"/>
      <c r="F8" s="91">
        <f>F9+F10</f>
        <v>625384.72</v>
      </c>
      <c r="G8" s="91">
        <f t="shared" ref="G8:J8" si="0">G9+G10</f>
        <v>790730</v>
      </c>
      <c r="H8" s="30">
        <f t="shared" si="0"/>
        <v>756850</v>
      </c>
      <c r="I8" s="30">
        <f t="shared" si="0"/>
        <v>719050</v>
      </c>
      <c r="J8" s="30">
        <f t="shared" si="0"/>
        <v>719050</v>
      </c>
    </row>
    <row r="9" spans="1:10" x14ac:dyDescent="0.25">
      <c r="A9" s="118" t="s">
        <v>35</v>
      </c>
      <c r="B9" s="119"/>
      <c r="C9" s="119"/>
      <c r="D9" s="119"/>
      <c r="E9" s="111"/>
      <c r="F9" s="90">
        <v>625384.72</v>
      </c>
      <c r="G9" s="90">
        <v>790730</v>
      </c>
      <c r="H9" s="31">
        <v>756850</v>
      </c>
      <c r="I9" s="105">
        <v>719050</v>
      </c>
      <c r="J9" s="106">
        <v>719050</v>
      </c>
    </row>
    <row r="10" spans="1:10" x14ac:dyDescent="0.25">
      <c r="A10" s="120" t="s">
        <v>36</v>
      </c>
      <c r="B10" s="111"/>
      <c r="C10" s="111"/>
      <c r="D10" s="111"/>
      <c r="E10" s="111"/>
      <c r="F10" s="90"/>
      <c r="G10" s="90"/>
      <c r="H10" s="31"/>
      <c r="I10" s="105"/>
      <c r="J10" s="106"/>
    </row>
    <row r="11" spans="1:10" x14ac:dyDescent="0.25">
      <c r="A11" s="34" t="s">
        <v>1</v>
      </c>
      <c r="B11" s="42"/>
      <c r="C11" s="42"/>
      <c r="D11" s="42"/>
      <c r="E11" s="42"/>
      <c r="F11" s="91">
        <f>F12+F13</f>
        <v>565743.32999999996</v>
      </c>
      <c r="G11" s="91">
        <f t="shared" ref="G11:J11" si="1">G12+G13</f>
        <v>790730</v>
      </c>
      <c r="H11" s="30">
        <f t="shared" si="1"/>
        <v>756850</v>
      </c>
      <c r="I11" s="30">
        <f t="shared" si="1"/>
        <v>719050</v>
      </c>
      <c r="J11" s="30">
        <f t="shared" si="1"/>
        <v>719050</v>
      </c>
    </row>
    <row r="12" spans="1:10" x14ac:dyDescent="0.25">
      <c r="A12" s="121" t="s">
        <v>37</v>
      </c>
      <c r="B12" s="119"/>
      <c r="C12" s="119"/>
      <c r="D12" s="119"/>
      <c r="E12" s="119"/>
      <c r="F12" s="90">
        <v>560534.75</v>
      </c>
      <c r="G12" s="90">
        <v>781430</v>
      </c>
      <c r="H12" s="31">
        <v>756850</v>
      </c>
      <c r="I12" s="105">
        <v>691750</v>
      </c>
      <c r="J12" s="107">
        <v>691750</v>
      </c>
    </row>
    <row r="13" spans="1:10" x14ac:dyDescent="0.25">
      <c r="A13" s="110" t="s">
        <v>38</v>
      </c>
      <c r="B13" s="111"/>
      <c r="C13" s="111"/>
      <c r="D13" s="111"/>
      <c r="E13" s="111"/>
      <c r="F13" s="92">
        <v>5208.58</v>
      </c>
      <c r="G13" s="92">
        <v>9300</v>
      </c>
      <c r="H13" s="44"/>
      <c r="I13" s="108">
        <v>27300</v>
      </c>
      <c r="J13" s="107">
        <v>27300</v>
      </c>
    </row>
    <row r="14" spans="1:10" x14ac:dyDescent="0.25">
      <c r="A14" s="122" t="s">
        <v>58</v>
      </c>
      <c r="B14" s="116"/>
      <c r="C14" s="116"/>
      <c r="D14" s="116"/>
      <c r="E14" s="116"/>
      <c r="F14" s="91">
        <f>F8-F11</f>
        <v>59641.390000000014</v>
      </c>
      <c r="G14" s="91">
        <f t="shared" ref="G14:J14" si="2">G8-G11</f>
        <v>0</v>
      </c>
      <c r="H14" s="30">
        <f t="shared" si="2"/>
        <v>0</v>
      </c>
      <c r="I14" s="30">
        <f t="shared" si="2"/>
        <v>0</v>
      </c>
      <c r="J14" s="30">
        <f t="shared" si="2"/>
        <v>0</v>
      </c>
    </row>
    <row r="15" spans="1:10" ht="18" x14ac:dyDescent="0.25">
      <c r="A15" s="23"/>
      <c r="B15" s="21"/>
      <c r="C15" s="21"/>
      <c r="D15" s="21"/>
      <c r="E15" s="21"/>
      <c r="F15" s="21"/>
      <c r="G15" s="21"/>
      <c r="H15" s="22"/>
      <c r="I15" s="22"/>
      <c r="J15" s="22"/>
    </row>
    <row r="16" spans="1:10" ht="15.75" x14ac:dyDescent="0.25">
      <c r="A16" s="112" t="s">
        <v>26</v>
      </c>
      <c r="B16" s="114"/>
      <c r="C16" s="114"/>
      <c r="D16" s="114"/>
      <c r="E16" s="114"/>
      <c r="F16" s="114"/>
      <c r="G16" s="114"/>
      <c r="H16" s="114"/>
      <c r="I16" s="114"/>
      <c r="J16" s="114"/>
    </row>
    <row r="17" spans="1:10" ht="18" x14ac:dyDescent="0.25">
      <c r="A17" s="23"/>
      <c r="B17" s="21"/>
      <c r="C17" s="21"/>
      <c r="D17" s="21"/>
      <c r="E17" s="21"/>
      <c r="F17" s="21"/>
      <c r="G17" s="21"/>
      <c r="H17" s="22"/>
      <c r="I17" s="22"/>
      <c r="J17" s="22"/>
    </row>
    <row r="18" spans="1:10" ht="25.5" x14ac:dyDescent="0.25">
      <c r="A18" s="26"/>
      <c r="B18" s="27"/>
      <c r="C18" s="27"/>
      <c r="D18" s="28"/>
      <c r="E18" s="29"/>
      <c r="F18" s="3" t="s">
        <v>131</v>
      </c>
      <c r="G18" s="3" t="s">
        <v>126</v>
      </c>
      <c r="H18" s="3" t="s">
        <v>132</v>
      </c>
      <c r="I18" s="3" t="s">
        <v>41</v>
      </c>
      <c r="J18" s="3" t="s">
        <v>133</v>
      </c>
    </row>
    <row r="19" spans="1:10" x14ac:dyDescent="0.25">
      <c r="A19" s="110" t="s">
        <v>39</v>
      </c>
      <c r="B19" s="111"/>
      <c r="C19" s="111"/>
      <c r="D19" s="111"/>
      <c r="E19" s="111"/>
      <c r="F19" s="44"/>
      <c r="G19" s="44"/>
      <c r="H19" s="44"/>
      <c r="I19" s="44"/>
      <c r="J19" s="43"/>
    </row>
    <row r="20" spans="1:10" x14ac:dyDescent="0.25">
      <c r="A20" s="110" t="s">
        <v>40</v>
      </c>
      <c r="B20" s="111"/>
      <c r="C20" s="111"/>
      <c r="D20" s="111"/>
      <c r="E20" s="111"/>
      <c r="F20" s="44"/>
      <c r="G20" s="44"/>
      <c r="H20" s="44"/>
      <c r="I20" s="44"/>
      <c r="J20" s="43"/>
    </row>
    <row r="21" spans="1:10" x14ac:dyDescent="0.25">
      <c r="A21" s="122" t="s">
        <v>2</v>
      </c>
      <c r="B21" s="116"/>
      <c r="C21" s="116"/>
      <c r="D21" s="116"/>
      <c r="E21" s="116"/>
      <c r="F21" s="30">
        <f>F19-F20</f>
        <v>0</v>
      </c>
      <c r="G21" s="30">
        <f t="shared" ref="G21:J21" si="3">G19-G20</f>
        <v>0</v>
      </c>
      <c r="H21" s="30">
        <f t="shared" si="3"/>
        <v>0</v>
      </c>
      <c r="I21" s="30">
        <f t="shared" si="3"/>
        <v>0</v>
      </c>
      <c r="J21" s="30">
        <f t="shared" si="3"/>
        <v>0</v>
      </c>
    </row>
    <row r="22" spans="1:10" x14ac:dyDescent="0.25">
      <c r="A22" s="122" t="s">
        <v>59</v>
      </c>
      <c r="B22" s="116"/>
      <c r="C22" s="116"/>
      <c r="D22" s="116"/>
      <c r="E22" s="116"/>
      <c r="F22" s="30">
        <f>F14+F21</f>
        <v>59641.390000000014</v>
      </c>
      <c r="G22" s="30">
        <f t="shared" ref="G22:J22" si="4">G14+G21</f>
        <v>0</v>
      </c>
      <c r="H22" s="30">
        <f t="shared" si="4"/>
        <v>0</v>
      </c>
      <c r="I22" s="30">
        <f t="shared" si="4"/>
        <v>0</v>
      </c>
      <c r="J22" s="30">
        <f t="shared" si="4"/>
        <v>0</v>
      </c>
    </row>
    <row r="23" spans="1:10" ht="18" x14ac:dyDescent="0.25">
      <c r="A23" s="20"/>
      <c r="B23" s="21"/>
      <c r="C23" s="21"/>
      <c r="D23" s="21"/>
      <c r="E23" s="21"/>
      <c r="F23" s="21"/>
      <c r="G23" s="21"/>
      <c r="H23" s="22"/>
      <c r="I23" s="22"/>
      <c r="J23" s="22"/>
    </row>
    <row r="24" spans="1:10" ht="15.75" x14ac:dyDescent="0.25">
      <c r="A24" s="112" t="s">
        <v>60</v>
      </c>
      <c r="B24" s="114"/>
      <c r="C24" s="114"/>
      <c r="D24" s="114"/>
      <c r="E24" s="114"/>
      <c r="F24" s="114"/>
      <c r="G24" s="114"/>
      <c r="H24" s="114"/>
      <c r="I24" s="114"/>
      <c r="J24" s="114"/>
    </row>
    <row r="25" spans="1:10" ht="15.75" x14ac:dyDescent="0.25">
      <c r="A25" s="40"/>
      <c r="B25" s="41"/>
      <c r="C25" s="41"/>
      <c r="D25" s="41"/>
      <c r="E25" s="41"/>
      <c r="F25" s="41"/>
      <c r="G25" s="41"/>
      <c r="H25" s="41"/>
      <c r="I25" s="41"/>
      <c r="J25" s="41"/>
    </row>
    <row r="26" spans="1:10" ht="25.5" x14ac:dyDescent="0.25">
      <c r="A26" s="26"/>
      <c r="B26" s="27"/>
      <c r="C26" s="27"/>
      <c r="D26" s="28"/>
      <c r="E26" s="29"/>
      <c r="F26" s="3" t="s">
        <v>131</v>
      </c>
      <c r="G26" s="3" t="s">
        <v>126</v>
      </c>
      <c r="H26" s="3" t="s">
        <v>132</v>
      </c>
      <c r="I26" s="3" t="s">
        <v>41</v>
      </c>
      <c r="J26" s="3" t="s">
        <v>133</v>
      </c>
    </row>
    <row r="27" spans="1:10" ht="15" customHeight="1" x14ac:dyDescent="0.25">
      <c r="A27" s="125" t="s">
        <v>61</v>
      </c>
      <c r="B27" s="126"/>
      <c r="C27" s="126"/>
      <c r="D27" s="126"/>
      <c r="E27" s="127"/>
      <c r="F27" s="45">
        <v>11000</v>
      </c>
      <c r="G27" s="45">
        <v>0</v>
      </c>
      <c r="H27" s="45">
        <v>20000</v>
      </c>
      <c r="I27" s="45">
        <v>20000</v>
      </c>
      <c r="J27" s="45">
        <v>20000</v>
      </c>
    </row>
    <row r="28" spans="1:10" ht="15" customHeight="1" x14ac:dyDescent="0.25">
      <c r="A28" s="122" t="s">
        <v>62</v>
      </c>
      <c r="B28" s="116"/>
      <c r="C28" s="116"/>
      <c r="D28" s="116"/>
      <c r="E28" s="116"/>
      <c r="F28" s="47">
        <f>F22+F27</f>
        <v>70641.390000000014</v>
      </c>
      <c r="G28" s="47">
        <f t="shared" ref="G28:J28" si="5">G22+G27</f>
        <v>0</v>
      </c>
      <c r="H28" s="47">
        <f t="shared" si="5"/>
        <v>20000</v>
      </c>
      <c r="I28" s="47">
        <f t="shared" si="5"/>
        <v>20000</v>
      </c>
      <c r="J28" s="48">
        <f t="shared" si="5"/>
        <v>20000</v>
      </c>
    </row>
    <row r="29" spans="1:10" ht="45" customHeight="1" x14ac:dyDescent="0.25">
      <c r="A29" s="115" t="s">
        <v>63</v>
      </c>
      <c r="B29" s="128"/>
      <c r="C29" s="128"/>
      <c r="D29" s="128"/>
      <c r="E29" s="129"/>
      <c r="F29" s="47">
        <f>F14+F21+F27-F28</f>
        <v>0</v>
      </c>
      <c r="G29" s="47">
        <f t="shared" ref="G29:J29" si="6">G14+G21+G27-G28</f>
        <v>0</v>
      </c>
      <c r="H29" s="47">
        <f t="shared" si="6"/>
        <v>0</v>
      </c>
      <c r="I29" s="47">
        <f t="shared" si="6"/>
        <v>0</v>
      </c>
      <c r="J29" s="48">
        <f t="shared" si="6"/>
        <v>0</v>
      </c>
    </row>
    <row r="30" spans="1:10" ht="15.75" x14ac:dyDescent="0.25">
      <c r="A30" s="49"/>
      <c r="B30" s="50"/>
      <c r="C30" s="50"/>
      <c r="D30" s="50"/>
      <c r="E30" s="50"/>
      <c r="F30" s="50"/>
      <c r="G30" s="50"/>
      <c r="H30" s="50"/>
      <c r="I30" s="50"/>
      <c r="J30" s="50"/>
    </row>
    <row r="31" spans="1:10" ht="15.75" x14ac:dyDescent="0.25">
      <c r="A31" s="130" t="s">
        <v>57</v>
      </c>
      <c r="B31" s="130"/>
      <c r="C31" s="130"/>
      <c r="D31" s="130"/>
      <c r="E31" s="130"/>
      <c r="F31" s="130"/>
      <c r="G31" s="130"/>
      <c r="H31" s="130"/>
      <c r="I31" s="130"/>
      <c r="J31" s="130"/>
    </row>
    <row r="32" spans="1:10" ht="18" x14ac:dyDescent="0.25">
      <c r="A32" s="51"/>
      <c r="B32" s="52"/>
      <c r="C32" s="52"/>
      <c r="D32" s="52"/>
      <c r="E32" s="52"/>
      <c r="F32" s="52"/>
      <c r="G32" s="52"/>
      <c r="H32" s="53"/>
      <c r="I32" s="53"/>
      <c r="J32" s="53"/>
    </row>
    <row r="33" spans="1:10" ht="25.5" x14ac:dyDescent="0.25">
      <c r="A33" s="54"/>
      <c r="B33" s="55"/>
      <c r="C33" s="55"/>
      <c r="D33" s="56"/>
      <c r="E33" s="57"/>
      <c r="F33" s="3" t="s">
        <v>131</v>
      </c>
      <c r="G33" s="3" t="s">
        <v>126</v>
      </c>
      <c r="H33" s="3" t="s">
        <v>132</v>
      </c>
      <c r="I33" s="3" t="s">
        <v>41</v>
      </c>
      <c r="J33" s="3" t="s">
        <v>133</v>
      </c>
    </row>
    <row r="34" spans="1:10" x14ac:dyDescent="0.25">
      <c r="A34" s="125" t="s">
        <v>61</v>
      </c>
      <c r="B34" s="126"/>
      <c r="C34" s="126"/>
      <c r="D34" s="126"/>
      <c r="E34" s="127"/>
      <c r="F34" s="45">
        <v>0</v>
      </c>
      <c r="G34" s="45">
        <f>F37</f>
        <v>0</v>
      </c>
      <c r="H34" s="45">
        <f>G37</f>
        <v>0</v>
      </c>
      <c r="I34" s="45">
        <f>H37</f>
        <v>0</v>
      </c>
      <c r="J34" s="46">
        <f>I37</f>
        <v>0</v>
      </c>
    </row>
    <row r="35" spans="1:10" ht="28.5" customHeight="1" x14ac:dyDescent="0.25">
      <c r="A35" s="125" t="s">
        <v>64</v>
      </c>
      <c r="B35" s="126"/>
      <c r="C35" s="126"/>
      <c r="D35" s="126"/>
      <c r="E35" s="127"/>
      <c r="F35" s="45">
        <v>0</v>
      </c>
      <c r="G35" s="45">
        <v>0</v>
      </c>
      <c r="H35" s="45">
        <v>0</v>
      </c>
      <c r="I35" s="45">
        <v>0</v>
      </c>
      <c r="J35" s="46">
        <v>0</v>
      </c>
    </row>
    <row r="36" spans="1:10" x14ac:dyDescent="0.25">
      <c r="A36" s="125" t="s">
        <v>65</v>
      </c>
      <c r="B36" s="131"/>
      <c r="C36" s="131"/>
      <c r="D36" s="131"/>
      <c r="E36" s="132"/>
      <c r="F36" s="45">
        <v>0</v>
      </c>
      <c r="G36" s="45">
        <v>0</v>
      </c>
      <c r="H36" s="45">
        <v>0</v>
      </c>
      <c r="I36" s="45">
        <v>0</v>
      </c>
      <c r="J36" s="46">
        <v>0</v>
      </c>
    </row>
    <row r="37" spans="1:10" ht="15" customHeight="1" x14ac:dyDescent="0.25">
      <c r="A37" s="122" t="s">
        <v>62</v>
      </c>
      <c r="B37" s="116"/>
      <c r="C37" s="116"/>
      <c r="D37" s="116"/>
      <c r="E37" s="116"/>
      <c r="F37" s="32">
        <f>F34-F35+F36</f>
        <v>0</v>
      </c>
      <c r="G37" s="32">
        <f t="shared" ref="G37:J37" si="7">G34-G35+G36</f>
        <v>0</v>
      </c>
      <c r="H37" s="32">
        <f t="shared" si="7"/>
        <v>0</v>
      </c>
      <c r="I37" s="32">
        <f t="shared" si="7"/>
        <v>0</v>
      </c>
      <c r="J37" s="58">
        <f t="shared" si="7"/>
        <v>0</v>
      </c>
    </row>
    <row r="38" spans="1:10" ht="17.25" customHeight="1" x14ac:dyDescent="0.25"/>
    <row r="39" spans="1:10" x14ac:dyDescent="0.25">
      <c r="A39" s="123"/>
      <c r="B39" s="124"/>
      <c r="C39" s="124"/>
      <c r="D39" s="124"/>
      <c r="E39" s="124"/>
      <c r="F39" s="124"/>
      <c r="G39" s="124"/>
      <c r="H39" s="124"/>
      <c r="I39" s="124"/>
      <c r="J39" s="124"/>
    </row>
    <row r="40" spans="1:10" ht="9" customHeight="1" x14ac:dyDescent="0.25"/>
  </sheetData>
  <mergeCells count="24"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3"/>
  <sheetViews>
    <sheetView workbookViewId="0">
      <selection sqref="A1:H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12" t="s">
        <v>124</v>
      </c>
      <c r="B1" s="112"/>
      <c r="C1" s="112"/>
      <c r="D1" s="112"/>
      <c r="E1" s="112"/>
      <c r="F1" s="112"/>
      <c r="G1" s="112"/>
      <c r="H1" s="112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12" t="s">
        <v>19</v>
      </c>
      <c r="B3" s="112"/>
      <c r="C3" s="112"/>
      <c r="D3" s="112"/>
      <c r="E3" s="112"/>
      <c r="F3" s="112"/>
      <c r="G3" s="112"/>
      <c r="H3" s="112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12" t="s">
        <v>4</v>
      </c>
      <c r="B5" s="112"/>
      <c r="C5" s="112"/>
      <c r="D5" s="112"/>
      <c r="E5" s="112"/>
      <c r="F5" s="112"/>
      <c r="G5" s="112"/>
      <c r="H5" s="112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15.75" customHeight="1" x14ac:dyDescent="0.25">
      <c r="A7" s="112" t="s">
        <v>42</v>
      </c>
      <c r="B7" s="112"/>
      <c r="C7" s="112"/>
      <c r="D7" s="112"/>
      <c r="E7" s="112"/>
      <c r="F7" s="112"/>
      <c r="G7" s="112"/>
      <c r="H7" s="112"/>
    </row>
    <row r="8" spans="1:8" ht="18" x14ac:dyDescent="0.25">
      <c r="A8" s="4"/>
      <c r="B8" s="4"/>
      <c r="C8" s="4"/>
      <c r="D8" s="4"/>
      <c r="E8" s="4"/>
      <c r="F8" s="4"/>
      <c r="G8" s="5"/>
      <c r="H8" s="5"/>
    </row>
    <row r="9" spans="1:8" ht="25.5" x14ac:dyDescent="0.25">
      <c r="A9" s="19" t="s">
        <v>5</v>
      </c>
      <c r="B9" s="18" t="s">
        <v>6</v>
      </c>
      <c r="C9" s="18" t="s">
        <v>3</v>
      </c>
      <c r="D9" s="100" t="s">
        <v>125</v>
      </c>
      <c r="E9" s="93" t="s">
        <v>126</v>
      </c>
      <c r="F9" s="19" t="s">
        <v>127</v>
      </c>
      <c r="G9" s="19" t="s">
        <v>33</v>
      </c>
      <c r="H9" s="19" t="s">
        <v>128</v>
      </c>
    </row>
    <row r="10" spans="1:8" x14ac:dyDescent="0.25">
      <c r="A10" s="36"/>
      <c r="B10" s="37"/>
      <c r="C10" s="35" t="s">
        <v>0</v>
      </c>
      <c r="D10" s="61">
        <f>D11+D17+D19</f>
        <v>625384.72</v>
      </c>
      <c r="E10" s="61">
        <f>E11+E17+E19</f>
        <v>790730</v>
      </c>
      <c r="F10" s="61">
        <f t="shared" ref="F10:H10" si="0">F11+F17+F19</f>
        <v>756850</v>
      </c>
      <c r="G10" s="61">
        <f t="shared" si="0"/>
        <v>719050</v>
      </c>
      <c r="H10" s="61">
        <f t="shared" si="0"/>
        <v>719050</v>
      </c>
    </row>
    <row r="11" spans="1:8" s="60" customFormat="1" ht="15.75" customHeight="1" x14ac:dyDescent="0.25">
      <c r="A11" s="11">
        <v>6</v>
      </c>
      <c r="B11" s="11"/>
      <c r="C11" s="11" t="s">
        <v>7</v>
      </c>
      <c r="D11" s="62">
        <f t="shared" ref="D11:E11" si="1">SUM(D12:D18)</f>
        <v>625384.72</v>
      </c>
      <c r="E11" s="62">
        <f t="shared" si="1"/>
        <v>790730</v>
      </c>
      <c r="F11" s="62">
        <v>736850</v>
      </c>
      <c r="G11" s="62">
        <v>699050</v>
      </c>
      <c r="H11" s="62">
        <v>699050</v>
      </c>
    </row>
    <row r="12" spans="1:8" ht="38.25" x14ac:dyDescent="0.25">
      <c r="A12" s="11"/>
      <c r="B12" s="16">
        <v>63</v>
      </c>
      <c r="C12" s="16" t="s">
        <v>28</v>
      </c>
      <c r="D12" s="95">
        <v>367579.55</v>
      </c>
      <c r="E12" s="64">
        <v>568200</v>
      </c>
      <c r="F12" s="64">
        <v>512900</v>
      </c>
      <c r="G12" s="64">
        <v>475500</v>
      </c>
      <c r="H12" s="64">
        <v>475500</v>
      </c>
    </row>
    <row r="13" spans="1:8" x14ac:dyDescent="0.25">
      <c r="A13" s="11"/>
      <c r="B13" s="16">
        <v>64</v>
      </c>
      <c r="C13" s="16" t="s">
        <v>68</v>
      </c>
      <c r="D13" s="95">
        <v>0.01</v>
      </c>
      <c r="E13" s="64"/>
      <c r="F13" s="64">
        <v>0</v>
      </c>
      <c r="G13" s="64">
        <v>0</v>
      </c>
      <c r="H13" s="64">
        <v>0</v>
      </c>
    </row>
    <row r="14" spans="1:8" ht="51" x14ac:dyDescent="0.25">
      <c r="A14" s="11"/>
      <c r="B14" s="16">
        <v>65</v>
      </c>
      <c r="C14" s="16" t="s">
        <v>66</v>
      </c>
      <c r="D14" s="95">
        <v>88285.48</v>
      </c>
      <c r="E14" s="64">
        <v>87500</v>
      </c>
      <c r="F14" s="64">
        <v>90600</v>
      </c>
      <c r="G14" s="64">
        <v>90600</v>
      </c>
      <c r="H14" s="64">
        <v>90600</v>
      </c>
    </row>
    <row r="15" spans="1:8" ht="51" x14ac:dyDescent="0.25">
      <c r="A15" s="11"/>
      <c r="B15" s="16">
        <v>66</v>
      </c>
      <c r="C15" s="16" t="s">
        <v>67</v>
      </c>
      <c r="D15" s="95">
        <v>18211.68</v>
      </c>
      <c r="E15" s="64">
        <v>20300</v>
      </c>
      <c r="F15" s="64">
        <v>20100</v>
      </c>
      <c r="G15" s="64">
        <v>20100</v>
      </c>
      <c r="H15" s="64">
        <v>20100</v>
      </c>
    </row>
    <row r="16" spans="1:8" ht="38.25" x14ac:dyDescent="0.25">
      <c r="A16" s="12"/>
      <c r="B16" s="12">
        <v>67</v>
      </c>
      <c r="C16" s="16" t="s">
        <v>29</v>
      </c>
      <c r="D16" s="95">
        <v>151308</v>
      </c>
      <c r="E16" s="64">
        <v>114730</v>
      </c>
      <c r="F16" s="64">
        <v>113250</v>
      </c>
      <c r="G16" s="64">
        <v>112850</v>
      </c>
      <c r="H16" s="64">
        <v>112850</v>
      </c>
    </row>
    <row r="17" spans="1:8" ht="25.5" x14ac:dyDescent="0.25">
      <c r="A17" s="14">
        <v>7</v>
      </c>
      <c r="B17" s="15"/>
      <c r="C17" s="24" t="s">
        <v>8</v>
      </c>
      <c r="D17" s="95">
        <v>0</v>
      </c>
      <c r="E17" s="63">
        <f t="shared" ref="E17:E19" si="2">SUM(E18)</f>
        <v>0</v>
      </c>
      <c r="F17" s="63">
        <v>0</v>
      </c>
      <c r="G17" s="63">
        <v>0</v>
      </c>
      <c r="H17" s="63">
        <v>0</v>
      </c>
    </row>
    <row r="18" spans="1:8" ht="38.25" x14ac:dyDescent="0.25">
      <c r="A18" s="16"/>
      <c r="B18" s="16">
        <v>72</v>
      </c>
      <c r="C18" s="25" t="s">
        <v>27</v>
      </c>
      <c r="D18" s="95">
        <v>0</v>
      </c>
      <c r="E18" s="64">
        <v>0</v>
      </c>
      <c r="F18" s="64">
        <v>0</v>
      </c>
      <c r="G18" s="64">
        <v>0</v>
      </c>
      <c r="H18" s="65">
        <v>0</v>
      </c>
    </row>
    <row r="19" spans="1:8" x14ac:dyDescent="0.25">
      <c r="A19" s="14">
        <v>9</v>
      </c>
      <c r="B19" s="15"/>
      <c r="C19" s="24" t="s">
        <v>130</v>
      </c>
      <c r="D19" s="95">
        <v>0</v>
      </c>
      <c r="E19" s="63">
        <f t="shared" si="2"/>
        <v>0</v>
      </c>
      <c r="F19" s="63">
        <v>20000</v>
      </c>
      <c r="G19" s="63">
        <v>20000</v>
      </c>
      <c r="H19" s="63">
        <v>20000</v>
      </c>
    </row>
    <row r="20" spans="1:8" x14ac:dyDescent="0.25">
      <c r="A20" s="16"/>
      <c r="B20" s="16">
        <v>92</v>
      </c>
      <c r="C20" s="25" t="s">
        <v>129</v>
      </c>
      <c r="D20" s="95">
        <v>0</v>
      </c>
      <c r="E20" s="64">
        <v>0</v>
      </c>
      <c r="F20" s="63">
        <v>20000</v>
      </c>
      <c r="G20" s="64">
        <v>20000</v>
      </c>
      <c r="H20" s="109">
        <v>20000</v>
      </c>
    </row>
    <row r="21" spans="1:8" ht="15.75" x14ac:dyDescent="0.25">
      <c r="A21" s="112" t="s">
        <v>43</v>
      </c>
      <c r="B21" s="133"/>
      <c r="C21" s="133"/>
      <c r="D21" s="133"/>
      <c r="E21" s="133"/>
      <c r="F21" s="133"/>
      <c r="G21" s="133"/>
      <c r="H21" s="133"/>
    </row>
    <row r="22" spans="1:8" ht="18" x14ac:dyDescent="0.25">
      <c r="A22" s="4"/>
      <c r="B22" s="4"/>
      <c r="C22" s="4"/>
      <c r="D22" s="4"/>
      <c r="E22" s="4"/>
      <c r="F22" s="4"/>
      <c r="G22" s="5"/>
      <c r="H22" s="5"/>
    </row>
    <row r="23" spans="1:8" ht="25.5" x14ac:dyDescent="0.25">
      <c r="A23" s="19" t="s">
        <v>5</v>
      </c>
      <c r="B23" s="18" t="s">
        <v>6</v>
      </c>
      <c r="C23" s="18" t="s">
        <v>9</v>
      </c>
      <c r="D23" s="100" t="s">
        <v>125</v>
      </c>
      <c r="E23" s="93" t="s">
        <v>126</v>
      </c>
      <c r="F23" s="19" t="s">
        <v>127</v>
      </c>
      <c r="G23" s="19" t="s">
        <v>33</v>
      </c>
      <c r="H23" s="19" t="s">
        <v>128</v>
      </c>
    </row>
    <row r="24" spans="1:8" x14ac:dyDescent="0.25">
      <c r="A24" s="36"/>
      <c r="B24" s="37"/>
      <c r="C24" s="35" t="s">
        <v>1</v>
      </c>
      <c r="D24" s="61">
        <f t="shared" ref="D24:H24" si="3">D25+D30</f>
        <v>565743.32999999996</v>
      </c>
      <c r="E24" s="61">
        <f t="shared" si="3"/>
        <v>790730</v>
      </c>
      <c r="F24" s="61">
        <f t="shared" si="3"/>
        <v>756850</v>
      </c>
      <c r="G24" s="61">
        <f t="shared" si="3"/>
        <v>719050</v>
      </c>
      <c r="H24" s="61">
        <f t="shared" si="3"/>
        <v>719050</v>
      </c>
    </row>
    <row r="25" spans="1:8" ht="15.75" customHeight="1" x14ac:dyDescent="0.25">
      <c r="A25" s="11">
        <v>3</v>
      </c>
      <c r="B25" s="11"/>
      <c r="C25" s="11" t="s">
        <v>10</v>
      </c>
      <c r="D25" s="63">
        <v>560534.75</v>
      </c>
      <c r="E25" s="63">
        <f t="shared" ref="E25" si="4">SUM(E26:E29)</f>
        <v>781430</v>
      </c>
      <c r="F25" s="63">
        <v>734750</v>
      </c>
      <c r="G25" s="63">
        <v>691750</v>
      </c>
      <c r="H25" s="63">
        <v>691750</v>
      </c>
    </row>
    <row r="26" spans="1:8" ht="15.75" customHeight="1" x14ac:dyDescent="0.25">
      <c r="A26" s="11"/>
      <c r="B26" s="16">
        <v>31</v>
      </c>
      <c r="C26" s="16" t="s">
        <v>11</v>
      </c>
      <c r="D26" s="63">
        <v>366505.76</v>
      </c>
      <c r="E26" s="64">
        <v>568300</v>
      </c>
      <c r="F26" s="64">
        <v>514700</v>
      </c>
      <c r="G26" s="64">
        <v>476500</v>
      </c>
      <c r="H26" s="64">
        <v>476500</v>
      </c>
    </row>
    <row r="27" spans="1:8" x14ac:dyDescent="0.25">
      <c r="A27" s="12"/>
      <c r="B27" s="12">
        <v>32</v>
      </c>
      <c r="C27" s="12" t="s">
        <v>22</v>
      </c>
      <c r="D27" s="63">
        <v>193055.52</v>
      </c>
      <c r="E27" s="64">
        <v>211850</v>
      </c>
      <c r="F27" s="64">
        <v>218650</v>
      </c>
      <c r="G27" s="64">
        <v>214050</v>
      </c>
      <c r="H27" s="64">
        <v>214050</v>
      </c>
    </row>
    <row r="28" spans="1:8" x14ac:dyDescent="0.25">
      <c r="A28" s="12"/>
      <c r="B28" s="12">
        <v>34</v>
      </c>
      <c r="C28" s="12" t="s">
        <v>70</v>
      </c>
      <c r="D28" s="63">
        <v>973.47</v>
      </c>
      <c r="E28" s="64">
        <v>1280</v>
      </c>
      <c r="F28" s="64">
        <v>1400</v>
      </c>
      <c r="G28" s="64">
        <v>1200</v>
      </c>
      <c r="H28" s="64">
        <v>1200</v>
      </c>
    </row>
    <row r="29" spans="1:8" x14ac:dyDescent="0.25">
      <c r="A29" s="12"/>
      <c r="B29" s="12">
        <v>38</v>
      </c>
      <c r="C29" s="12" t="s">
        <v>71</v>
      </c>
      <c r="D29" s="63">
        <v>0</v>
      </c>
      <c r="E29" s="64">
        <v>0</v>
      </c>
      <c r="F29" s="64">
        <v>0</v>
      </c>
      <c r="G29" s="64">
        <v>0</v>
      </c>
      <c r="H29" s="64">
        <v>0</v>
      </c>
    </row>
    <row r="30" spans="1:8" ht="25.5" x14ac:dyDescent="0.25">
      <c r="A30" s="14">
        <v>4</v>
      </c>
      <c r="B30" s="15"/>
      <c r="C30" s="24" t="s">
        <v>12</v>
      </c>
      <c r="D30" s="63">
        <v>5208.58</v>
      </c>
      <c r="E30" s="63">
        <f t="shared" ref="E30" si="5">SUM(E31:E33)</f>
        <v>9300</v>
      </c>
      <c r="F30" s="63">
        <v>22100</v>
      </c>
      <c r="G30" s="63">
        <v>27300</v>
      </c>
      <c r="H30" s="63">
        <v>27300</v>
      </c>
    </row>
    <row r="31" spans="1:8" ht="38.25" x14ac:dyDescent="0.25">
      <c r="A31" s="16"/>
      <c r="B31" s="16">
        <v>41</v>
      </c>
      <c r="C31" s="25" t="s">
        <v>13</v>
      </c>
      <c r="D31" s="63">
        <v>0</v>
      </c>
      <c r="E31" s="64">
        <v>0</v>
      </c>
      <c r="F31" s="64">
        <v>0</v>
      </c>
      <c r="G31" s="64">
        <v>0</v>
      </c>
      <c r="H31" s="65">
        <v>0</v>
      </c>
    </row>
    <row r="32" spans="1:8" ht="38.25" x14ac:dyDescent="0.25">
      <c r="A32" s="16"/>
      <c r="B32" s="16">
        <v>42</v>
      </c>
      <c r="C32" s="25" t="s">
        <v>13</v>
      </c>
      <c r="D32" s="63">
        <v>5208.58</v>
      </c>
      <c r="E32" s="64">
        <v>9300</v>
      </c>
      <c r="F32" s="64">
        <v>22100</v>
      </c>
      <c r="G32" s="64">
        <v>27300</v>
      </c>
      <c r="H32" s="65">
        <v>27300</v>
      </c>
    </row>
    <row r="33" spans="1:8" ht="25.5" x14ac:dyDescent="0.25">
      <c r="A33" s="16"/>
      <c r="B33" s="16">
        <v>45</v>
      </c>
      <c r="C33" s="25" t="s">
        <v>69</v>
      </c>
      <c r="D33" s="63">
        <v>0</v>
      </c>
      <c r="E33" s="64">
        <v>0</v>
      </c>
      <c r="F33" s="64">
        <v>0</v>
      </c>
      <c r="G33" s="64">
        <v>0</v>
      </c>
      <c r="H33" s="65">
        <v>0</v>
      </c>
    </row>
  </sheetData>
  <mergeCells count="5">
    <mergeCell ref="A21:H21"/>
    <mergeCell ref="A1:H1"/>
    <mergeCell ref="A3:H3"/>
    <mergeCell ref="A5:H5"/>
    <mergeCell ref="A7:H7"/>
  </mergeCells>
  <pageMargins left="0.7" right="0.7" top="0.75" bottom="0.75" header="0.3" footer="0.3"/>
  <pageSetup paperSize="9" scale="78" fitToHeight="0" orientation="landscape" r:id="rId1"/>
  <ignoredErrors>
    <ignoredError sqref="D1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4"/>
  <sheetViews>
    <sheetView workbookViewId="0">
      <selection sqref="A1:F1"/>
    </sheetView>
  </sheetViews>
  <sheetFormatPr defaultRowHeight="15" x14ac:dyDescent="0.25"/>
  <cols>
    <col min="1" max="1" width="45.85546875" customWidth="1"/>
    <col min="2" max="6" width="25.28515625" customWidth="1"/>
  </cols>
  <sheetData>
    <row r="1" spans="1:6" ht="42" customHeight="1" x14ac:dyDescent="0.25">
      <c r="A1" s="112" t="s">
        <v>124</v>
      </c>
      <c r="B1" s="112"/>
      <c r="C1" s="112"/>
      <c r="D1" s="112"/>
      <c r="E1" s="112"/>
      <c r="F1" s="112"/>
    </row>
    <row r="2" spans="1:6" ht="18" customHeight="1" x14ac:dyDescent="0.25">
      <c r="A2" s="23"/>
      <c r="B2" s="23"/>
      <c r="C2" s="23"/>
      <c r="D2" s="23"/>
      <c r="E2" s="23"/>
      <c r="F2" s="23"/>
    </row>
    <row r="3" spans="1:6" ht="15.75" customHeight="1" x14ac:dyDescent="0.25">
      <c r="A3" s="112" t="s">
        <v>19</v>
      </c>
      <c r="B3" s="112"/>
      <c r="C3" s="112"/>
      <c r="D3" s="112"/>
      <c r="E3" s="112"/>
      <c r="F3" s="112"/>
    </row>
    <row r="4" spans="1:6" ht="18" x14ac:dyDescent="0.25">
      <c r="B4" s="23"/>
      <c r="C4" s="23"/>
      <c r="D4" s="23"/>
      <c r="E4" s="5"/>
      <c r="F4" s="5"/>
    </row>
    <row r="5" spans="1:6" ht="18" customHeight="1" x14ac:dyDescent="0.25">
      <c r="A5" s="112" t="s">
        <v>4</v>
      </c>
      <c r="B5" s="112"/>
      <c r="C5" s="112"/>
      <c r="D5" s="112"/>
      <c r="E5" s="112"/>
      <c r="F5" s="112"/>
    </row>
    <row r="6" spans="1:6" ht="18" x14ac:dyDescent="0.25">
      <c r="A6" s="23"/>
      <c r="B6" s="23"/>
      <c r="C6" s="23"/>
      <c r="D6" s="23"/>
      <c r="E6" s="5"/>
      <c r="F6" s="5"/>
    </row>
    <row r="7" spans="1:6" ht="15.75" customHeight="1" x14ac:dyDescent="0.25">
      <c r="A7" s="112" t="s">
        <v>44</v>
      </c>
      <c r="B7" s="112"/>
      <c r="C7" s="112"/>
      <c r="D7" s="112"/>
      <c r="E7" s="112"/>
      <c r="F7" s="112"/>
    </row>
    <row r="8" spans="1:6" ht="18" x14ac:dyDescent="0.25">
      <c r="A8" s="23"/>
      <c r="B8" s="23"/>
      <c r="C8" s="23"/>
      <c r="D8" s="23"/>
      <c r="E8" s="5"/>
      <c r="F8" s="5"/>
    </row>
    <row r="9" spans="1:6" ht="25.5" x14ac:dyDescent="0.25">
      <c r="A9" s="19" t="s">
        <v>46</v>
      </c>
      <c r="B9" s="100" t="s">
        <v>125</v>
      </c>
      <c r="C9" s="93" t="s">
        <v>126</v>
      </c>
      <c r="D9" s="19" t="s">
        <v>127</v>
      </c>
      <c r="E9" s="19" t="s">
        <v>33</v>
      </c>
      <c r="F9" s="19" t="s">
        <v>128</v>
      </c>
    </row>
    <row r="10" spans="1:6" ht="15" customHeight="1" x14ac:dyDescent="0.25">
      <c r="A10" s="38" t="s">
        <v>0</v>
      </c>
      <c r="B10" s="72">
        <f t="shared" ref="B10" si="0">SUM(B11,B14,B16,B18,B22,B24)</f>
        <v>625385.4800000001</v>
      </c>
      <c r="C10" s="96">
        <f t="shared" ref="C10:D10" si="1">SUM(C11,C14,C16,C18,C22,C24)</f>
        <v>790730</v>
      </c>
      <c r="D10" s="72">
        <f t="shared" si="1"/>
        <v>756850</v>
      </c>
      <c r="E10" s="72">
        <f t="shared" ref="E10:F10" si="2">SUM(E11,E14,E16,E18,E22,E24)</f>
        <v>719050</v>
      </c>
      <c r="F10" s="72">
        <f t="shared" si="2"/>
        <v>719050</v>
      </c>
    </row>
    <row r="11" spans="1:6" ht="15" customHeight="1" x14ac:dyDescent="0.25">
      <c r="A11" s="67" t="s">
        <v>75</v>
      </c>
      <c r="B11" s="72">
        <f t="shared" ref="B11" si="3">SUM(B12:B13)</f>
        <v>151308.76</v>
      </c>
      <c r="C11" s="96">
        <f t="shared" ref="C11:D11" si="4">SUM(C12:C13)</f>
        <v>114730</v>
      </c>
      <c r="D11" s="72">
        <f t="shared" si="4"/>
        <v>113250</v>
      </c>
      <c r="E11" s="72">
        <f t="shared" ref="E11:F11" si="5">SUM(E12:E13)</f>
        <v>112850</v>
      </c>
      <c r="F11" s="72">
        <f t="shared" si="5"/>
        <v>112850</v>
      </c>
    </row>
    <row r="12" spans="1:6" ht="15" customHeight="1" x14ac:dyDescent="0.25">
      <c r="A12" s="13" t="s">
        <v>76</v>
      </c>
      <c r="B12" s="64">
        <v>20619.48</v>
      </c>
      <c r="C12" s="94">
        <v>20700</v>
      </c>
      <c r="D12" s="64">
        <v>20400</v>
      </c>
      <c r="E12" s="64">
        <v>20000</v>
      </c>
      <c r="F12" s="64">
        <v>20000</v>
      </c>
    </row>
    <row r="13" spans="1:6" ht="15" customHeight="1" x14ac:dyDescent="0.25">
      <c r="A13" s="17" t="s">
        <v>77</v>
      </c>
      <c r="B13" s="64">
        <v>130689.28</v>
      </c>
      <c r="C13" s="94">
        <v>94030</v>
      </c>
      <c r="D13" s="64">
        <v>92850</v>
      </c>
      <c r="E13" s="64">
        <v>92850</v>
      </c>
      <c r="F13" s="64">
        <v>92850</v>
      </c>
    </row>
    <row r="14" spans="1:6" s="60" customFormat="1" ht="15" customHeight="1" x14ac:dyDescent="0.25">
      <c r="A14" s="66" t="s">
        <v>72</v>
      </c>
      <c r="B14" s="73">
        <f t="shared" ref="B14:C14" si="6">SUM(B15)</f>
        <v>17925</v>
      </c>
      <c r="C14" s="97">
        <f t="shared" si="6"/>
        <v>20000</v>
      </c>
      <c r="D14" s="72">
        <f>SUM(D15)</f>
        <v>40000</v>
      </c>
      <c r="E14" s="72">
        <f>SUM(E15)</f>
        <v>40000</v>
      </c>
      <c r="F14" s="72">
        <f>SUM(F15)</f>
        <v>40000</v>
      </c>
    </row>
    <row r="15" spans="1:6" ht="15" customHeight="1" x14ac:dyDescent="0.25">
      <c r="A15" s="17" t="s">
        <v>78</v>
      </c>
      <c r="B15" s="64">
        <v>17925</v>
      </c>
      <c r="C15" s="94">
        <v>20000</v>
      </c>
      <c r="D15" s="64">
        <v>40000</v>
      </c>
      <c r="E15" s="64">
        <v>40000</v>
      </c>
      <c r="F15" s="64">
        <v>40000</v>
      </c>
    </row>
    <row r="16" spans="1:6" s="60" customFormat="1" ht="15" customHeight="1" x14ac:dyDescent="0.25">
      <c r="A16" s="68" t="s">
        <v>79</v>
      </c>
      <c r="B16" s="73">
        <f t="shared" ref="B16:C16" si="7">SUM(B17)</f>
        <v>88285.49</v>
      </c>
      <c r="C16" s="97">
        <f t="shared" si="7"/>
        <v>87500</v>
      </c>
      <c r="D16" s="72">
        <f>SUM(D17)</f>
        <v>90600</v>
      </c>
      <c r="E16" s="72">
        <f>SUM(E17)</f>
        <v>90600</v>
      </c>
      <c r="F16" s="72">
        <f>SUM(F17)</f>
        <v>90600</v>
      </c>
    </row>
    <row r="17" spans="1:6" ht="15" customHeight="1" x14ac:dyDescent="0.25">
      <c r="A17" s="17" t="s">
        <v>80</v>
      </c>
      <c r="B17" s="64">
        <v>88285.49</v>
      </c>
      <c r="C17" s="94">
        <v>87500</v>
      </c>
      <c r="D17" s="64">
        <v>90600</v>
      </c>
      <c r="E17" s="64">
        <v>90600</v>
      </c>
      <c r="F17" s="64">
        <v>90600</v>
      </c>
    </row>
    <row r="18" spans="1:6" s="60" customFormat="1" ht="15" customHeight="1" x14ac:dyDescent="0.25">
      <c r="A18" s="69" t="s">
        <v>73</v>
      </c>
      <c r="B18" s="73">
        <f t="shared" ref="B18:C18" si="8">SUM(B19:B21)</f>
        <v>367579.55</v>
      </c>
      <c r="C18" s="97">
        <f t="shared" si="8"/>
        <v>568200</v>
      </c>
      <c r="D18" s="72">
        <f>SUM(D19:D21)</f>
        <v>512900</v>
      </c>
      <c r="E18" s="72">
        <f>SUM(E19:E21)</f>
        <v>475500</v>
      </c>
      <c r="F18" s="72">
        <f>SUM(F19:F21)</f>
        <v>475500</v>
      </c>
    </row>
    <row r="19" spans="1:6" ht="15" customHeight="1" x14ac:dyDescent="0.25">
      <c r="A19" s="70" t="s">
        <v>74</v>
      </c>
      <c r="B19" s="64">
        <v>367081.63</v>
      </c>
      <c r="C19" s="94">
        <v>567600</v>
      </c>
      <c r="D19" s="64">
        <v>512200</v>
      </c>
      <c r="E19" s="64">
        <v>474800</v>
      </c>
      <c r="F19" s="64">
        <v>474800</v>
      </c>
    </row>
    <row r="20" spans="1:6" ht="15" customHeight="1" x14ac:dyDescent="0.25">
      <c r="A20" s="70" t="s">
        <v>134</v>
      </c>
      <c r="B20" s="64">
        <v>0</v>
      </c>
      <c r="C20" s="94">
        <v>0</v>
      </c>
      <c r="D20" s="64">
        <v>0</v>
      </c>
      <c r="E20" s="64">
        <v>0</v>
      </c>
      <c r="F20" s="64">
        <v>0</v>
      </c>
    </row>
    <row r="21" spans="1:6" ht="15" customHeight="1" x14ac:dyDescent="0.25">
      <c r="A21" s="70" t="s">
        <v>81</v>
      </c>
      <c r="B21" s="64">
        <v>497.92</v>
      </c>
      <c r="C21" s="94">
        <v>600</v>
      </c>
      <c r="D21" s="64">
        <v>700</v>
      </c>
      <c r="E21" s="64">
        <v>700</v>
      </c>
      <c r="F21" s="64">
        <v>700</v>
      </c>
    </row>
    <row r="22" spans="1:6" s="60" customFormat="1" ht="15" customHeight="1" x14ac:dyDescent="0.25">
      <c r="A22" s="69" t="s">
        <v>82</v>
      </c>
      <c r="B22" s="73">
        <f t="shared" ref="B22:C22" si="9">SUM(B23)</f>
        <v>286.68</v>
      </c>
      <c r="C22" s="97">
        <f t="shared" si="9"/>
        <v>300</v>
      </c>
      <c r="D22" s="72">
        <f>SUM(D23)</f>
        <v>100</v>
      </c>
      <c r="E22" s="72">
        <f>SUM(E23)</f>
        <v>100</v>
      </c>
      <c r="F22" s="72">
        <f>SUM(F23)</f>
        <v>100</v>
      </c>
    </row>
    <row r="23" spans="1:6" ht="15" customHeight="1" x14ac:dyDescent="0.25">
      <c r="A23" s="70" t="s">
        <v>83</v>
      </c>
      <c r="B23" s="64">
        <v>286.68</v>
      </c>
      <c r="C23" s="94">
        <v>300</v>
      </c>
      <c r="D23" s="64">
        <v>100</v>
      </c>
      <c r="E23" s="64">
        <v>100</v>
      </c>
      <c r="F23" s="64">
        <v>100</v>
      </c>
    </row>
    <row r="24" spans="1:6" s="60" customFormat="1" ht="15" customHeight="1" x14ac:dyDescent="0.25">
      <c r="A24" s="69" t="s">
        <v>84</v>
      </c>
      <c r="B24" s="73">
        <f t="shared" ref="B24:C24" si="10">SUM(B25)</f>
        <v>0</v>
      </c>
      <c r="C24" s="97">
        <f t="shared" si="10"/>
        <v>0</v>
      </c>
      <c r="D24" s="72">
        <f t="shared" ref="D24:E24" si="11">SUM(D25:D26)</f>
        <v>0</v>
      </c>
      <c r="E24" s="72">
        <f t="shared" si="11"/>
        <v>0</v>
      </c>
      <c r="F24" s="72">
        <f t="shared" ref="F24" si="12">SUM(F25:F26)</f>
        <v>0</v>
      </c>
    </row>
    <row r="25" spans="1:6" x14ac:dyDescent="0.25">
      <c r="A25" s="70" t="s">
        <v>85</v>
      </c>
      <c r="B25" s="94"/>
      <c r="C25" s="94"/>
      <c r="D25" s="64"/>
      <c r="E25" s="64"/>
      <c r="F25" s="64"/>
    </row>
    <row r="28" spans="1:6" ht="15.75" customHeight="1" x14ac:dyDescent="0.25">
      <c r="A28" s="112" t="s">
        <v>45</v>
      </c>
      <c r="B28" s="112"/>
      <c r="C28" s="112"/>
      <c r="D28" s="112"/>
      <c r="E28" s="112"/>
      <c r="F28" s="112"/>
    </row>
    <row r="29" spans="1:6" ht="18" x14ac:dyDescent="0.25">
      <c r="A29" s="23"/>
      <c r="B29" s="23"/>
      <c r="C29" s="23"/>
      <c r="D29" s="23"/>
      <c r="E29" s="5"/>
      <c r="F29" s="5"/>
    </row>
    <row r="30" spans="1:6" ht="25.5" x14ac:dyDescent="0.25">
      <c r="A30" s="19" t="s">
        <v>46</v>
      </c>
      <c r="B30" s="100" t="s">
        <v>125</v>
      </c>
      <c r="C30" s="93" t="s">
        <v>126</v>
      </c>
      <c r="D30" s="19" t="s">
        <v>127</v>
      </c>
      <c r="E30" s="19" t="s">
        <v>33</v>
      </c>
      <c r="F30" s="19" t="s">
        <v>128</v>
      </c>
    </row>
    <row r="31" spans="1:6" s="71" customFormat="1" ht="15" customHeight="1" x14ac:dyDescent="0.25">
      <c r="A31" s="38" t="s">
        <v>1</v>
      </c>
      <c r="B31" s="98">
        <f t="shared" ref="B31" si="13">SUM(B32,B35,B37,B39,B43)</f>
        <v>565743.33000000007</v>
      </c>
      <c r="C31" s="74">
        <f t="shared" ref="C31:D31" si="14">SUM(C32,C35,C37,C39,C43)</f>
        <v>790730</v>
      </c>
      <c r="D31" s="74">
        <f t="shared" si="14"/>
        <v>756850</v>
      </c>
      <c r="E31" s="74">
        <f t="shared" ref="E31" si="15">SUM(E32,E35,E37,E39,E43)</f>
        <v>719050</v>
      </c>
      <c r="F31" s="74">
        <f t="shared" ref="F31" si="16">SUM(F32,F35,F37,F39,F43)</f>
        <v>719050</v>
      </c>
    </row>
    <row r="32" spans="1:6" s="71" customFormat="1" ht="15" customHeight="1" x14ac:dyDescent="0.25">
      <c r="A32" s="67" t="s">
        <v>75</v>
      </c>
      <c r="B32" s="98">
        <f t="shared" ref="B32" si="17">SUM(B33:B34)</f>
        <v>114448.54999999999</v>
      </c>
      <c r="C32" s="74">
        <f t="shared" ref="C32:D32" si="18">SUM(C33:C34)</f>
        <v>114730</v>
      </c>
      <c r="D32" s="74">
        <f t="shared" si="18"/>
        <v>113250</v>
      </c>
      <c r="E32" s="74">
        <f t="shared" ref="E32" si="19">SUM(E33:E34)</f>
        <v>112850</v>
      </c>
      <c r="F32" s="74">
        <f t="shared" ref="F32" si="20">SUM(F33:F34)</f>
        <v>112850</v>
      </c>
    </row>
    <row r="33" spans="1:6" s="71" customFormat="1" ht="15" customHeight="1" x14ac:dyDescent="0.25">
      <c r="A33" s="13" t="s">
        <v>76</v>
      </c>
      <c r="B33" s="99">
        <v>9658.9</v>
      </c>
      <c r="C33" s="99">
        <v>20700</v>
      </c>
      <c r="D33" s="75">
        <v>20400</v>
      </c>
      <c r="E33" s="75">
        <v>20000</v>
      </c>
      <c r="F33" s="75">
        <v>20000</v>
      </c>
    </row>
    <row r="34" spans="1:6" s="71" customFormat="1" ht="15" customHeight="1" x14ac:dyDescent="0.25">
      <c r="A34" s="17" t="s">
        <v>77</v>
      </c>
      <c r="B34" s="99">
        <v>104789.65</v>
      </c>
      <c r="C34" s="99">
        <v>94030</v>
      </c>
      <c r="D34" s="75">
        <v>92850</v>
      </c>
      <c r="E34" s="75">
        <v>92850</v>
      </c>
      <c r="F34" s="75">
        <v>92850</v>
      </c>
    </row>
    <row r="35" spans="1:6" s="71" customFormat="1" ht="15" customHeight="1" x14ac:dyDescent="0.25">
      <c r="A35" s="66" t="s">
        <v>72</v>
      </c>
      <c r="B35" s="98">
        <f t="shared" ref="B35:F35" si="21">SUM(B36)</f>
        <v>5252.19</v>
      </c>
      <c r="C35" s="74">
        <f t="shared" si="21"/>
        <v>20000</v>
      </c>
      <c r="D35" s="74">
        <f t="shared" si="21"/>
        <v>40000</v>
      </c>
      <c r="E35" s="74">
        <f t="shared" si="21"/>
        <v>40000</v>
      </c>
      <c r="F35" s="74">
        <f t="shared" si="21"/>
        <v>40000</v>
      </c>
    </row>
    <row r="36" spans="1:6" s="71" customFormat="1" ht="15" customHeight="1" x14ac:dyDescent="0.25">
      <c r="A36" s="17" t="s">
        <v>78</v>
      </c>
      <c r="B36" s="99">
        <v>5252.19</v>
      </c>
      <c r="C36" s="75">
        <v>20000</v>
      </c>
      <c r="D36" s="75">
        <v>40000</v>
      </c>
      <c r="E36" s="75">
        <v>40000</v>
      </c>
      <c r="F36" s="75">
        <v>40000</v>
      </c>
    </row>
    <row r="37" spans="1:6" s="71" customFormat="1" ht="15" customHeight="1" x14ac:dyDescent="0.25">
      <c r="A37" s="68" t="s">
        <v>79</v>
      </c>
      <c r="B37" s="98">
        <f t="shared" ref="B37:F37" si="22">SUM(B38)</f>
        <v>79492.160000000003</v>
      </c>
      <c r="C37" s="74">
        <f t="shared" si="22"/>
        <v>87500</v>
      </c>
      <c r="D37" s="74">
        <f t="shared" si="22"/>
        <v>90600</v>
      </c>
      <c r="E37" s="74">
        <f t="shared" si="22"/>
        <v>90600</v>
      </c>
      <c r="F37" s="74">
        <f t="shared" si="22"/>
        <v>90600</v>
      </c>
    </row>
    <row r="38" spans="1:6" s="71" customFormat="1" ht="15" customHeight="1" x14ac:dyDescent="0.25">
      <c r="A38" s="17" t="s">
        <v>80</v>
      </c>
      <c r="B38" s="99">
        <v>79492.160000000003</v>
      </c>
      <c r="C38" s="75">
        <v>87500</v>
      </c>
      <c r="D38" s="75">
        <v>90600</v>
      </c>
      <c r="E38" s="75">
        <v>90600</v>
      </c>
      <c r="F38" s="75">
        <v>90600</v>
      </c>
    </row>
    <row r="39" spans="1:6" s="71" customFormat="1" ht="15" customHeight="1" x14ac:dyDescent="0.25">
      <c r="A39" s="69" t="s">
        <v>73</v>
      </c>
      <c r="B39" s="98">
        <f t="shared" ref="B39" si="23">SUM(B40:B42)</f>
        <v>366263.75</v>
      </c>
      <c r="C39" s="74">
        <f t="shared" ref="C39:D39" si="24">SUM(C40:C42)</f>
        <v>568200</v>
      </c>
      <c r="D39" s="74">
        <f t="shared" si="24"/>
        <v>512900</v>
      </c>
      <c r="E39" s="74">
        <f t="shared" ref="E39" si="25">SUM(E40:E42)</f>
        <v>475500</v>
      </c>
      <c r="F39" s="74">
        <f t="shared" ref="F39" si="26">SUM(F40:F42)</f>
        <v>475500</v>
      </c>
    </row>
    <row r="40" spans="1:6" s="71" customFormat="1" ht="15" customHeight="1" x14ac:dyDescent="0.25">
      <c r="A40" s="70" t="s">
        <v>74</v>
      </c>
      <c r="B40" s="99">
        <v>365885.76</v>
      </c>
      <c r="C40" s="75">
        <v>567600</v>
      </c>
      <c r="D40" s="75">
        <v>512200</v>
      </c>
      <c r="E40" s="75">
        <v>474800</v>
      </c>
      <c r="F40" s="75">
        <v>474800</v>
      </c>
    </row>
    <row r="41" spans="1:6" s="71" customFormat="1" ht="15" customHeight="1" x14ac:dyDescent="0.25">
      <c r="A41" s="70" t="s">
        <v>134</v>
      </c>
      <c r="B41" s="99">
        <v>0</v>
      </c>
      <c r="C41" s="75">
        <v>0</v>
      </c>
      <c r="D41" s="75">
        <v>0</v>
      </c>
      <c r="E41" s="75">
        <v>0</v>
      </c>
      <c r="F41" s="75">
        <v>0</v>
      </c>
    </row>
    <row r="42" spans="1:6" s="71" customFormat="1" ht="15" customHeight="1" x14ac:dyDescent="0.25">
      <c r="A42" s="70" t="s">
        <v>81</v>
      </c>
      <c r="B42" s="99">
        <v>377.99</v>
      </c>
      <c r="C42" s="75">
        <v>600</v>
      </c>
      <c r="D42" s="75">
        <v>700</v>
      </c>
      <c r="E42" s="75">
        <v>700</v>
      </c>
      <c r="F42" s="75">
        <v>700</v>
      </c>
    </row>
    <row r="43" spans="1:6" s="71" customFormat="1" ht="15" customHeight="1" x14ac:dyDescent="0.25">
      <c r="A43" s="69" t="s">
        <v>82</v>
      </c>
      <c r="B43" s="98">
        <f t="shared" ref="B43:F43" si="27">SUM(B44)</f>
        <v>286.68</v>
      </c>
      <c r="C43" s="74">
        <f t="shared" si="27"/>
        <v>300</v>
      </c>
      <c r="D43" s="74">
        <f t="shared" si="27"/>
        <v>100</v>
      </c>
      <c r="E43" s="74">
        <f t="shared" si="27"/>
        <v>100</v>
      </c>
      <c r="F43" s="74">
        <f t="shared" si="27"/>
        <v>100</v>
      </c>
    </row>
    <row r="44" spans="1:6" s="71" customFormat="1" ht="15" customHeight="1" x14ac:dyDescent="0.25">
      <c r="A44" s="70" t="s">
        <v>83</v>
      </c>
      <c r="B44" s="98">
        <v>286.68</v>
      </c>
      <c r="C44" s="75">
        <v>300</v>
      </c>
      <c r="D44" s="75">
        <v>100</v>
      </c>
      <c r="E44" s="75">
        <v>100</v>
      </c>
      <c r="F44" s="75">
        <v>100</v>
      </c>
    </row>
  </sheetData>
  <mergeCells count="5">
    <mergeCell ref="A1:F1"/>
    <mergeCell ref="A3:F3"/>
    <mergeCell ref="A5:F5"/>
    <mergeCell ref="A7:F7"/>
    <mergeCell ref="A28:F28"/>
  </mergeCells>
  <pageMargins left="0.7" right="0.7" top="0.75" bottom="0.75" header="0.3" footer="0.3"/>
  <pageSetup paperSize="9" scale="7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4"/>
  <sheetViews>
    <sheetView workbookViewId="0">
      <selection sqref="A1:F1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112" t="s">
        <v>124</v>
      </c>
      <c r="B1" s="112"/>
      <c r="C1" s="112"/>
      <c r="D1" s="112"/>
      <c r="E1" s="112"/>
      <c r="F1" s="112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112" t="s">
        <v>19</v>
      </c>
      <c r="B3" s="112"/>
      <c r="C3" s="112"/>
      <c r="D3" s="112"/>
      <c r="E3" s="113"/>
      <c r="F3" s="113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112" t="s">
        <v>4</v>
      </c>
      <c r="B5" s="114"/>
      <c r="C5" s="114"/>
      <c r="D5" s="114"/>
      <c r="E5" s="114"/>
      <c r="F5" s="114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112" t="s">
        <v>14</v>
      </c>
      <c r="B7" s="133"/>
      <c r="C7" s="133"/>
      <c r="D7" s="133"/>
      <c r="E7" s="133"/>
      <c r="F7" s="133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19" t="s">
        <v>46</v>
      </c>
      <c r="B9" s="100" t="s">
        <v>125</v>
      </c>
      <c r="C9" s="93" t="s">
        <v>126</v>
      </c>
      <c r="D9" s="19" t="s">
        <v>127</v>
      </c>
      <c r="E9" s="19" t="s">
        <v>33</v>
      </c>
      <c r="F9" s="19" t="s">
        <v>128</v>
      </c>
    </row>
    <row r="10" spans="1:6" ht="15.75" customHeight="1" x14ac:dyDescent="0.25">
      <c r="A10" s="11" t="s">
        <v>15</v>
      </c>
      <c r="B10" s="102">
        <f>B11</f>
        <v>565743.33000000007</v>
      </c>
      <c r="C10" s="103">
        <v>790730</v>
      </c>
      <c r="D10" s="102">
        <f t="shared" ref="D10:F10" si="0">D11</f>
        <v>756850</v>
      </c>
      <c r="E10" s="102">
        <f t="shared" si="0"/>
        <v>719050</v>
      </c>
      <c r="F10" s="102">
        <f t="shared" si="0"/>
        <v>719050</v>
      </c>
    </row>
    <row r="11" spans="1:6" x14ac:dyDescent="0.25">
      <c r="A11" s="101" t="s">
        <v>86</v>
      </c>
      <c r="B11" s="104">
        <v>565743.33000000007</v>
      </c>
      <c r="C11" s="104">
        <v>790730</v>
      </c>
      <c r="D11" s="104">
        <v>756850</v>
      </c>
      <c r="E11" s="104">
        <v>719050</v>
      </c>
      <c r="F11" s="104">
        <v>719050</v>
      </c>
    </row>
    <row r="12" spans="1:6" x14ac:dyDescent="0.25">
      <c r="A12" s="101" t="s">
        <v>87</v>
      </c>
      <c r="B12" s="104">
        <v>565743.33000000007</v>
      </c>
      <c r="C12" s="104">
        <v>790730</v>
      </c>
      <c r="D12" s="104">
        <v>756850</v>
      </c>
      <c r="E12" s="104">
        <v>719050</v>
      </c>
      <c r="F12" s="104">
        <v>719050</v>
      </c>
    </row>
    <row r="13" spans="1:6" x14ac:dyDescent="0.25">
      <c r="B13" s="76"/>
      <c r="C13" s="76"/>
      <c r="D13" s="76"/>
      <c r="E13" s="76"/>
      <c r="F13" s="76"/>
    </row>
    <row r="14" spans="1:6" x14ac:dyDescent="0.25">
      <c r="B14" s="76"/>
      <c r="C14" s="76"/>
      <c r="D14" s="76"/>
      <c r="E14" s="76"/>
      <c r="F14" s="76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workbookViewId="0">
      <selection sqref="A1:H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12" t="s">
        <v>124</v>
      </c>
      <c r="B1" s="112"/>
      <c r="C1" s="112"/>
      <c r="D1" s="112"/>
      <c r="E1" s="112"/>
      <c r="F1" s="112"/>
      <c r="G1" s="112"/>
      <c r="H1" s="112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12" t="s">
        <v>19</v>
      </c>
      <c r="B3" s="112"/>
      <c r="C3" s="112"/>
      <c r="D3" s="112"/>
      <c r="E3" s="112"/>
      <c r="F3" s="112"/>
      <c r="G3" s="112"/>
      <c r="H3" s="112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12" t="s">
        <v>51</v>
      </c>
      <c r="B5" s="112"/>
      <c r="C5" s="112"/>
      <c r="D5" s="112"/>
      <c r="E5" s="112"/>
      <c r="F5" s="112"/>
      <c r="G5" s="112"/>
      <c r="H5" s="112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25.5" x14ac:dyDescent="0.25">
      <c r="A7" s="19" t="s">
        <v>5</v>
      </c>
      <c r="B7" s="18" t="s">
        <v>6</v>
      </c>
      <c r="C7" s="18" t="s">
        <v>31</v>
      </c>
      <c r="D7" s="18" t="s">
        <v>125</v>
      </c>
      <c r="E7" s="19" t="s">
        <v>126</v>
      </c>
      <c r="F7" s="19" t="s">
        <v>127</v>
      </c>
      <c r="G7" s="19" t="s">
        <v>33</v>
      </c>
      <c r="H7" s="19" t="s">
        <v>128</v>
      </c>
    </row>
    <row r="8" spans="1:8" x14ac:dyDescent="0.25">
      <c r="A8" s="36"/>
      <c r="B8" s="37"/>
      <c r="C8" s="35" t="s">
        <v>53</v>
      </c>
      <c r="D8" s="37"/>
      <c r="E8" s="36"/>
      <c r="F8" s="36"/>
      <c r="G8" s="36"/>
      <c r="H8" s="36"/>
    </row>
    <row r="9" spans="1:8" ht="25.5" x14ac:dyDescent="0.25">
      <c r="A9" s="11">
        <v>8</v>
      </c>
      <c r="B9" s="11"/>
      <c r="C9" s="11" t="s">
        <v>16</v>
      </c>
      <c r="D9" s="8"/>
      <c r="E9" s="9"/>
      <c r="F9" s="9"/>
      <c r="G9" s="9"/>
      <c r="H9" s="9"/>
    </row>
    <row r="10" spans="1:8" x14ac:dyDescent="0.25">
      <c r="A10" s="11"/>
      <c r="B10" s="16">
        <v>84</v>
      </c>
      <c r="C10" s="16" t="s">
        <v>23</v>
      </c>
      <c r="D10" s="8"/>
      <c r="E10" s="9"/>
      <c r="F10" s="9"/>
      <c r="G10" s="9"/>
      <c r="H10" s="9"/>
    </row>
    <row r="11" spans="1:8" x14ac:dyDescent="0.25">
      <c r="A11" s="11"/>
      <c r="B11" s="16"/>
      <c r="C11" s="39"/>
      <c r="D11" s="8"/>
      <c r="E11" s="9"/>
      <c r="F11" s="9"/>
      <c r="G11" s="9"/>
      <c r="H11" s="9"/>
    </row>
    <row r="12" spans="1:8" x14ac:dyDescent="0.25">
      <c r="A12" s="11"/>
      <c r="B12" s="16"/>
      <c r="C12" s="35" t="s">
        <v>56</v>
      </c>
      <c r="D12" s="8"/>
      <c r="E12" s="9"/>
      <c r="F12" s="9"/>
      <c r="G12" s="9"/>
      <c r="H12" s="9"/>
    </row>
    <row r="13" spans="1:8" ht="25.5" x14ac:dyDescent="0.25">
      <c r="A13" s="14">
        <v>5</v>
      </c>
      <c r="B13" s="15"/>
      <c r="C13" s="24" t="s">
        <v>17</v>
      </c>
      <c r="D13" s="8"/>
      <c r="E13" s="9"/>
      <c r="F13" s="9"/>
      <c r="G13" s="9"/>
      <c r="H13" s="9"/>
    </row>
    <row r="14" spans="1:8" ht="25.5" x14ac:dyDescent="0.25">
      <c r="A14" s="16"/>
      <c r="B14" s="16">
        <v>54</v>
      </c>
      <c r="C14" s="25" t="s">
        <v>24</v>
      </c>
      <c r="D14" s="8"/>
      <c r="E14" s="9"/>
      <c r="F14" s="9"/>
      <c r="G14" s="9"/>
      <c r="H14" s="10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6"/>
  <sheetViews>
    <sheetView workbookViewId="0">
      <selection sqref="A1:F1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12" t="s">
        <v>124</v>
      </c>
      <c r="B1" s="112"/>
      <c r="C1" s="112"/>
      <c r="D1" s="112"/>
      <c r="E1" s="112"/>
      <c r="F1" s="112"/>
    </row>
    <row r="2" spans="1:6" ht="18" customHeight="1" x14ac:dyDescent="0.25">
      <c r="A2" s="23"/>
      <c r="B2" s="23"/>
      <c r="C2" s="23"/>
      <c r="D2" s="23"/>
      <c r="E2" s="23"/>
      <c r="F2" s="23"/>
    </row>
    <row r="3" spans="1:6" ht="15.75" customHeight="1" x14ac:dyDescent="0.25">
      <c r="A3" s="112" t="s">
        <v>19</v>
      </c>
      <c r="B3" s="112"/>
      <c r="C3" s="112"/>
      <c r="D3" s="112"/>
      <c r="E3" s="112"/>
      <c r="F3" s="112"/>
    </row>
    <row r="4" spans="1:6" ht="18" x14ac:dyDescent="0.25">
      <c r="A4" s="23"/>
      <c r="B4" s="23"/>
      <c r="C4" s="23"/>
      <c r="D4" s="23"/>
      <c r="E4" s="5"/>
      <c r="F4" s="5"/>
    </row>
    <row r="5" spans="1:6" ht="18" customHeight="1" x14ac:dyDescent="0.25">
      <c r="A5" s="112" t="s">
        <v>52</v>
      </c>
      <c r="B5" s="112"/>
      <c r="C5" s="112"/>
      <c r="D5" s="112"/>
      <c r="E5" s="112"/>
      <c r="F5" s="112"/>
    </row>
    <row r="6" spans="1:6" ht="18" x14ac:dyDescent="0.25">
      <c r="A6" s="23"/>
      <c r="B6" s="23"/>
      <c r="C6" s="23"/>
      <c r="D6" s="23"/>
      <c r="E6" s="5"/>
      <c r="F6" s="5"/>
    </row>
    <row r="7" spans="1:6" ht="25.5" x14ac:dyDescent="0.25">
      <c r="A7" s="18" t="s">
        <v>46</v>
      </c>
      <c r="B7" s="18" t="s">
        <v>125</v>
      </c>
      <c r="C7" s="19" t="s">
        <v>32</v>
      </c>
      <c r="D7" s="19" t="s">
        <v>127</v>
      </c>
      <c r="E7" s="19" t="s">
        <v>33</v>
      </c>
      <c r="F7" s="19" t="s">
        <v>128</v>
      </c>
    </row>
    <row r="8" spans="1:6" x14ac:dyDescent="0.25">
      <c r="A8" s="11" t="s">
        <v>53</v>
      </c>
      <c r="B8" s="8"/>
      <c r="C8" s="9"/>
      <c r="D8" s="9"/>
      <c r="E8" s="9"/>
      <c r="F8" s="9"/>
    </row>
    <row r="9" spans="1:6" ht="25.5" x14ac:dyDescent="0.25">
      <c r="A9" s="11" t="s">
        <v>54</v>
      </c>
      <c r="B9" s="8"/>
      <c r="C9" s="9"/>
      <c r="D9" s="9"/>
      <c r="E9" s="9"/>
      <c r="F9" s="9"/>
    </row>
    <row r="10" spans="1:6" ht="25.5" x14ac:dyDescent="0.25">
      <c r="A10" s="17" t="s">
        <v>55</v>
      </c>
      <c r="B10" s="8"/>
      <c r="C10" s="9"/>
      <c r="D10" s="9"/>
      <c r="E10" s="9"/>
      <c r="F10" s="9"/>
    </row>
    <row r="11" spans="1:6" x14ac:dyDescent="0.25">
      <c r="A11" s="17"/>
      <c r="B11" s="8"/>
      <c r="C11" s="9"/>
      <c r="D11" s="9"/>
      <c r="E11" s="9"/>
      <c r="F11" s="9"/>
    </row>
    <row r="12" spans="1:6" x14ac:dyDescent="0.25">
      <c r="A12" s="11" t="s">
        <v>56</v>
      </c>
      <c r="B12" s="8"/>
      <c r="C12" s="9"/>
      <c r="D12" s="9"/>
      <c r="E12" s="9"/>
      <c r="F12" s="9"/>
    </row>
    <row r="13" spans="1:6" x14ac:dyDescent="0.25">
      <c r="A13" s="24" t="s">
        <v>47</v>
      </c>
      <c r="B13" s="8"/>
      <c r="C13" s="9"/>
      <c r="D13" s="9"/>
      <c r="E13" s="9"/>
      <c r="F13" s="9"/>
    </row>
    <row r="14" spans="1:6" x14ac:dyDescent="0.25">
      <c r="A14" s="13" t="s">
        <v>48</v>
      </c>
      <c r="B14" s="8"/>
      <c r="C14" s="9"/>
      <c r="D14" s="9"/>
      <c r="E14" s="9"/>
      <c r="F14" s="10"/>
    </row>
    <row r="15" spans="1:6" x14ac:dyDescent="0.25">
      <c r="A15" s="24" t="s">
        <v>49</v>
      </c>
      <c r="B15" s="8"/>
      <c r="C15" s="9"/>
      <c r="D15" s="9"/>
      <c r="E15" s="9"/>
      <c r="F15" s="10"/>
    </row>
    <row r="16" spans="1:6" x14ac:dyDescent="0.25">
      <c r="A16" s="13" t="s">
        <v>50</v>
      </c>
      <c r="B16" s="8"/>
      <c r="C16" s="9"/>
      <c r="D16" s="9"/>
      <c r="E16" s="9"/>
      <c r="F16" s="1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71"/>
  <sheetViews>
    <sheetView zoomScaleNormal="100" workbookViewId="0">
      <selection sqref="A1:G1"/>
    </sheetView>
  </sheetViews>
  <sheetFormatPr defaultRowHeight="15" x14ac:dyDescent="0.25"/>
  <cols>
    <col min="1" max="1" width="24.85546875" bestFit="1" customWidth="1"/>
    <col min="2" max="2" width="76.42578125" bestFit="1" customWidth="1"/>
    <col min="3" max="7" width="25.28515625" style="79" customWidth="1"/>
  </cols>
  <sheetData>
    <row r="1" spans="1:7" ht="42" customHeight="1" x14ac:dyDescent="0.25">
      <c r="A1" s="112" t="s">
        <v>124</v>
      </c>
      <c r="B1" s="112"/>
      <c r="C1" s="112"/>
      <c r="D1" s="112"/>
      <c r="E1" s="112"/>
      <c r="F1" s="112"/>
      <c r="G1" s="112"/>
    </row>
    <row r="2" spans="1:7" ht="18" x14ac:dyDescent="0.25">
      <c r="A2" s="4"/>
      <c r="B2" s="4"/>
      <c r="C2" s="23"/>
      <c r="D2" s="23"/>
      <c r="E2" s="23"/>
      <c r="F2" s="78"/>
      <c r="G2" s="78"/>
    </row>
    <row r="3" spans="1:7" ht="18" customHeight="1" x14ac:dyDescent="0.25">
      <c r="A3" s="112" t="s">
        <v>18</v>
      </c>
      <c r="B3" s="114"/>
      <c r="C3" s="114"/>
      <c r="D3" s="114"/>
      <c r="E3" s="114"/>
      <c r="F3" s="114"/>
      <c r="G3" s="114"/>
    </row>
    <row r="4" spans="1:7" ht="18" x14ac:dyDescent="0.25">
      <c r="A4" s="4"/>
      <c r="B4" s="4"/>
      <c r="C4" s="23"/>
      <c r="D4" s="23"/>
      <c r="E4" s="23"/>
      <c r="F4" s="78"/>
      <c r="G4" s="78"/>
    </row>
    <row r="5" spans="1:7" ht="25.5" x14ac:dyDescent="0.25">
      <c r="A5" s="59" t="s">
        <v>20</v>
      </c>
      <c r="B5" s="18" t="s">
        <v>21</v>
      </c>
      <c r="C5" s="18" t="s">
        <v>125</v>
      </c>
      <c r="D5" s="19" t="s">
        <v>32</v>
      </c>
      <c r="E5" s="19" t="s">
        <v>127</v>
      </c>
      <c r="F5" s="19" t="s">
        <v>33</v>
      </c>
      <c r="G5" s="19" t="s">
        <v>128</v>
      </c>
    </row>
    <row r="6" spans="1:7" x14ac:dyDescent="0.25">
      <c r="A6" s="77"/>
      <c r="B6" s="81" t="s">
        <v>123</v>
      </c>
      <c r="C6" s="83">
        <v>565743.32999999996</v>
      </c>
      <c r="D6" s="83">
        <v>790730</v>
      </c>
      <c r="E6" s="83">
        <v>756850</v>
      </c>
      <c r="F6" s="83">
        <v>719050</v>
      </c>
      <c r="G6" s="83">
        <v>719050</v>
      </c>
    </row>
    <row r="7" spans="1:7" x14ac:dyDescent="0.25">
      <c r="A7" s="86" t="s">
        <v>88</v>
      </c>
      <c r="B7" s="86" t="s">
        <v>89</v>
      </c>
      <c r="C7" s="85">
        <v>565743.32999999996</v>
      </c>
      <c r="D7" s="85">
        <v>790730</v>
      </c>
      <c r="E7" s="85">
        <v>756850</v>
      </c>
      <c r="F7" s="85">
        <v>719050</v>
      </c>
      <c r="G7" s="85">
        <v>719050</v>
      </c>
    </row>
    <row r="8" spans="1:7" x14ac:dyDescent="0.25">
      <c r="A8" s="87" t="s">
        <v>90</v>
      </c>
      <c r="B8" s="87" t="s">
        <v>91</v>
      </c>
      <c r="C8" s="84">
        <v>540612.74</v>
      </c>
      <c r="D8" s="84">
        <v>750930</v>
      </c>
      <c r="E8" s="84">
        <v>702550</v>
      </c>
      <c r="F8" s="84">
        <v>659850</v>
      </c>
      <c r="G8" s="84">
        <v>659850</v>
      </c>
    </row>
    <row r="9" spans="1:7" x14ac:dyDescent="0.25">
      <c r="A9" s="88" t="s">
        <v>92</v>
      </c>
      <c r="B9" s="88" t="s">
        <v>93</v>
      </c>
      <c r="C9" s="82">
        <v>4519.53</v>
      </c>
      <c r="D9" s="82">
        <v>5100</v>
      </c>
      <c r="E9" s="82">
        <v>5000</v>
      </c>
      <c r="F9" s="82">
        <v>4900</v>
      </c>
      <c r="G9" s="82">
        <v>4900</v>
      </c>
    </row>
    <row r="10" spans="1:7" x14ac:dyDescent="0.25">
      <c r="A10" s="89" t="s">
        <v>94</v>
      </c>
      <c r="B10" s="89" t="s">
        <v>10</v>
      </c>
      <c r="C10" s="80">
        <v>4519.53</v>
      </c>
      <c r="D10" s="80">
        <v>5100</v>
      </c>
      <c r="E10" s="80">
        <v>5000</v>
      </c>
      <c r="F10" s="80">
        <v>4900</v>
      </c>
      <c r="G10" s="80">
        <v>4900</v>
      </c>
    </row>
    <row r="11" spans="1:7" x14ac:dyDescent="0.25">
      <c r="A11" s="89" t="s">
        <v>95</v>
      </c>
      <c r="B11" s="89" t="s">
        <v>22</v>
      </c>
      <c r="C11" s="80">
        <v>4519.53</v>
      </c>
      <c r="D11" s="80">
        <v>5100</v>
      </c>
      <c r="E11" s="80">
        <v>5000</v>
      </c>
      <c r="F11" s="80">
        <v>4900</v>
      </c>
      <c r="G11" s="80">
        <v>4900</v>
      </c>
    </row>
    <row r="12" spans="1:7" x14ac:dyDescent="0.25">
      <c r="A12" s="88" t="s">
        <v>96</v>
      </c>
      <c r="B12" s="88" t="s">
        <v>97</v>
      </c>
      <c r="C12" s="82">
        <v>104462.95</v>
      </c>
      <c r="D12" s="82">
        <v>89730</v>
      </c>
      <c r="E12" s="82">
        <v>88350</v>
      </c>
      <c r="F12" s="82">
        <v>88350</v>
      </c>
      <c r="G12" s="82">
        <v>88350</v>
      </c>
    </row>
    <row r="13" spans="1:7" x14ac:dyDescent="0.25">
      <c r="A13" s="89" t="s">
        <v>94</v>
      </c>
      <c r="B13" s="89" t="s">
        <v>10</v>
      </c>
      <c r="C13" s="80">
        <v>104462.95</v>
      </c>
      <c r="D13" s="80">
        <v>89730</v>
      </c>
      <c r="E13" s="80">
        <v>88350</v>
      </c>
      <c r="F13" s="80">
        <v>88350</v>
      </c>
      <c r="G13" s="80">
        <v>88350</v>
      </c>
    </row>
    <row r="14" spans="1:7" x14ac:dyDescent="0.25">
      <c r="A14" s="89" t="s">
        <v>95</v>
      </c>
      <c r="B14" s="89" t="s">
        <v>22</v>
      </c>
      <c r="C14" s="80">
        <v>104325.75</v>
      </c>
      <c r="D14" s="80">
        <v>89550</v>
      </c>
      <c r="E14" s="80">
        <v>88150</v>
      </c>
      <c r="F14" s="80">
        <v>88150</v>
      </c>
      <c r="G14" s="80">
        <v>88150</v>
      </c>
    </row>
    <row r="15" spans="1:7" x14ac:dyDescent="0.25">
      <c r="A15" s="89" t="s">
        <v>98</v>
      </c>
      <c r="B15" s="89" t="s">
        <v>70</v>
      </c>
      <c r="C15" s="80">
        <v>137.19999999999999</v>
      </c>
      <c r="D15" s="80">
        <v>180</v>
      </c>
      <c r="E15" s="80">
        <v>200</v>
      </c>
      <c r="F15" s="80">
        <v>200</v>
      </c>
      <c r="G15" s="80">
        <v>200</v>
      </c>
    </row>
    <row r="16" spans="1:7" x14ac:dyDescent="0.25">
      <c r="A16" s="88" t="s">
        <v>99</v>
      </c>
      <c r="B16" s="88" t="s">
        <v>100</v>
      </c>
      <c r="C16" s="82">
        <v>4750.37</v>
      </c>
      <c r="D16" s="82">
        <v>18000</v>
      </c>
      <c r="E16" s="82">
        <v>25200</v>
      </c>
      <c r="F16" s="82">
        <v>20000</v>
      </c>
      <c r="G16" s="82">
        <v>20000</v>
      </c>
    </row>
    <row r="17" spans="1:7" x14ac:dyDescent="0.25">
      <c r="A17" s="89" t="s">
        <v>94</v>
      </c>
      <c r="B17" s="89" t="s">
        <v>10</v>
      </c>
      <c r="C17" s="80">
        <v>4750.37</v>
      </c>
      <c r="D17" s="80">
        <v>18000</v>
      </c>
      <c r="E17" s="80">
        <v>25200</v>
      </c>
      <c r="F17" s="80">
        <v>20000</v>
      </c>
      <c r="G17" s="80">
        <v>20000</v>
      </c>
    </row>
    <row r="18" spans="1:7" x14ac:dyDescent="0.25">
      <c r="A18" s="89" t="s">
        <v>104</v>
      </c>
      <c r="B18" s="89" t="s">
        <v>11</v>
      </c>
      <c r="C18" s="80">
        <v>760</v>
      </c>
      <c r="D18" s="80">
        <v>0</v>
      </c>
      <c r="E18" s="80">
        <v>800</v>
      </c>
      <c r="F18" s="80">
        <v>0</v>
      </c>
      <c r="G18" s="80">
        <v>0</v>
      </c>
    </row>
    <row r="19" spans="1:7" x14ac:dyDescent="0.25">
      <c r="A19" s="89" t="s">
        <v>95</v>
      </c>
      <c r="B19" s="89" t="s">
        <v>22</v>
      </c>
      <c r="C19" s="80">
        <v>3990.37</v>
      </c>
      <c r="D19" s="80">
        <v>18000</v>
      </c>
      <c r="E19" s="80">
        <v>24200</v>
      </c>
      <c r="F19" s="80">
        <v>20000</v>
      </c>
      <c r="G19" s="80">
        <v>20000</v>
      </c>
    </row>
    <row r="20" spans="1:7" x14ac:dyDescent="0.25">
      <c r="A20" s="89" t="s">
        <v>98</v>
      </c>
      <c r="B20" s="89" t="s">
        <v>70</v>
      </c>
      <c r="C20" s="80">
        <v>0</v>
      </c>
      <c r="D20" s="80">
        <v>0</v>
      </c>
      <c r="E20" s="80">
        <v>200</v>
      </c>
      <c r="F20" s="80">
        <v>0</v>
      </c>
      <c r="G20" s="80">
        <v>0</v>
      </c>
    </row>
    <row r="21" spans="1:7" x14ac:dyDescent="0.25">
      <c r="A21" s="89" t="s">
        <v>101</v>
      </c>
      <c r="B21" s="89" t="s">
        <v>71</v>
      </c>
      <c r="C21" s="80">
        <v>0</v>
      </c>
      <c r="D21" s="80">
        <v>0</v>
      </c>
      <c r="E21" s="80">
        <v>0</v>
      </c>
      <c r="F21" s="80">
        <v>0</v>
      </c>
      <c r="G21" s="80">
        <v>0</v>
      </c>
    </row>
    <row r="22" spans="1:7" x14ac:dyDescent="0.25">
      <c r="A22" s="88" t="s">
        <v>102</v>
      </c>
      <c r="B22" s="88" t="s">
        <v>103</v>
      </c>
      <c r="C22" s="82">
        <v>60994.13</v>
      </c>
      <c r="D22" s="82">
        <v>70500</v>
      </c>
      <c r="E22" s="82">
        <v>71800</v>
      </c>
      <c r="F22" s="82">
        <v>71800</v>
      </c>
      <c r="G22" s="82">
        <v>71800</v>
      </c>
    </row>
    <row r="23" spans="1:7" x14ac:dyDescent="0.25">
      <c r="A23" s="89" t="s">
        <v>94</v>
      </c>
      <c r="B23" s="89" t="s">
        <v>10</v>
      </c>
      <c r="C23" s="80">
        <v>60994.13</v>
      </c>
      <c r="D23" s="80">
        <v>0</v>
      </c>
      <c r="E23" s="80">
        <v>71600</v>
      </c>
      <c r="F23" s="80">
        <v>71600</v>
      </c>
      <c r="G23" s="80">
        <v>71600</v>
      </c>
    </row>
    <row r="24" spans="1:7" x14ac:dyDescent="0.25">
      <c r="A24" s="89" t="s">
        <v>104</v>
      </c>
      <c r="B24" s="89" t="s">
        <v>11</v>
      </c>
      <c r="C24" s="80">
        <v>0</v>
      </c>
      <c r="D24" s="80">
        <v>1000</v>
      </c>
      <c r="E24" s="80">
        <v>1100</v>
      </c>
      <c r="F24" s="80">
        <v>1100</v>
      </c>
      <c r="G24" s="80">
        <v>1100</v>
      </c>
    </row>
    <row r="25" spans="1:7" x14ac:dyDescent="0.25">
      <c r="A25" s="89" t="s">
        <v>95</v>
      </c>
      <c r="B25" s="89" t="s">
        <v>22</v>
      </c>
      <c r="C25" s="80">
        <v>60157.86</v>
      </c>
      <c r="D25" s="80">
        <v>68200</v>
      </c>
      <c r="E25" s="80">
        <v>69500</v>
      </c>
      <c r="F25" s="80">
        <v>69500</v>
      </c>
      <c r="G25" s="80">
        <v>69500</v>
      </c>
    </row>
    <row r="26" spans="1:7" x14ac:dyDescent="0.25">
      <c r="A26" s="89" t="s">
        <v>98</v>
      </c>
      <c r="B26" s="89" t="s">
        <v>70</v>
      </c>
      <c r="C26" s="80">
        <v>836.27</v>
      </c>
      <c r="D26" s="80">
        <v>1100</v>
      </c>
      <c r="E26" s="80">
        <v>1000</v>
      </c>
      <c r="F26" s="80">
        <v>1000</v>
      </c>
      <c r="G26" s="80">
        <v>1000</v>
      </c>
    </row>
    <row r="27" spans="1:7" x14ac:dyDescent="0.25">
      <c r="A27" s="89" t="s">
        <v>106</v>
      </c>
      <c r="B27" s="89" t="s">
        <v>30</v>
      </c>
      <c r="C27" s="80">
        <v>0</v>
      </c>
      <c r="D27" s="80">
        <v>200</v>
      </c>
      <c r="E27" s="80">
        <v>200</v>
      </c>
      <c r="F27" s="80">
        <v>200</v>
      </c>
      <c r="G27" s="80">
        <v>200</v>
      </c>
    </row>
    <row r="28" spans="1:7" x14ac:dyDescent="0.25">
      <c r="A28" s="88" t="s">
        <v>107</v>
      </c>
      <c r="B28" s="88" t="s">
        <v>108</v>
      </c>
      <c r="C28" s="82">
        <v>365885.76</v>
      </c>
      <c r="D28" s="82">
        <v>567600</v>
      </c>
      <c r="E28" s="82">
        <v>512200</v>
      </c>
      <c r="F28" s="82">
        <v>474800</v>
      </c>
      <c r="G28" s="82">
        <v>474800</v>
      </c>
    </row>
    <row r="29" spans="1:7" x14ac:dyDescent="0.25">
      <c r="A29" s="89" t="s">
        <v>94</v>
      </c>
      <c r="B29" s="89" t="s">
        <v>10</v>
      </c>
      <c r="C29" s="80">
        <v>365885.76</v>
      </c>
      <c r="D29" s="80">
        <v>567600</v>
      </c>
      <c r="E29" s="80">
        <v>512200</v>
      </c>
      <c r="F29" s="80">
        <v>474800</v>
      </c>
      <c r="G29" s="80">
        <v>474800</v>
      </c>
    </row>
    <row r="30" spans="1:7" x14ac:dyDescent="0.25">
      <c r="A30" s="89" t="s">
        <v>104</v>
      </c>
      <c r="B30" s="89" t="s">
        <v>11</v>
      </c>
      <c r="C30" s="80">
        <v>365745.76</v>
      </c>
      <c r="D30" s="80">
        <v>567300</v>
      </c>
      <c r="E30" s="80">
        <v>512000</v>
      </c>
      <c r="F30" s="80">
        <v>474600</v>
      </c>
      <c r="G30" s="80">
        <v>474600</v>
      </c>
    </row>
    <row r="31" spans="1:7" x14ac:dyDescent="0.25">
      <c r="A31" s="89" t="s">
        <v>95</v>
      </c>
      <c r="B31" s="89" t="s">
        <v>22</v>
      </c>
      <c r="C31" s="80">
        <v>140</v>
      </c>
      <c r="D31" s="80">
        <v>300</v>
      </c>
      <c r="E31" s="80">
        <v>200</v>
      </c>
      <c r="F31" s="80">
        <v>200</v>
      </c>
      <c r="G31" s="80">
        <v>200</v>
      </c>
    </row>
    <row r="32" spans="1:7" x14ac:dyDescent="0.25">
      <c r="A32" s="89" t="s">
        <v>98</v>
      </c>
      <c r="B32" s="89" t="s">
        <v>70</v>
      </c>
      <c r="C32" s="80">
        <v>0</v>
      </c>
      <c r="D32" s="80">
        <v>0</v>
      </c>
      <c r="E32" s="80">
        <v>0</v>
      </c>
      <c r="F32" s="80">
        <v>0</v>
      </c>
      <c r="G32" s="80">
        <v>0</v>
      </c>
    </row>
    <row r="33" spans="1:7" x14ac:dyDescent="0.25">
      <c r="A33" s="87" t="s">
        <v>109</v>
      </c>
      <c r="B33" s="87" t="s">
        <v>110</v>
      </c>
      <c r="C33" s="84">
        <v>17949.77</v>
      </c>
      <c r="D33" s="84">
        <v>16000</v>
      </c>
      <c r="E33" s="84">
        <v>23400</v>
      </c>
      <c r="F33" s="84">
        <v>23300</v>
      </c>
      <c r="G33" s="84">
        <v>23300</v>
      </c>
    </row>
    <row r="34" spans="1:7" x14ac:dyDescent="0.25">
      <c r="A34" s="88" t="s">
        <v>92</v>
      </c>
      <c r="B34" s="88" t="s">
        <v>103</v>
      </c>
      <c r="C34" s="82">
        <v>0</v>
      </c>
      <c r="D34" s="82"/>
      <c r="E34" s="82">
        <v>4500</v>
      </c>
      <c r="F34" s="82">
        <v>4400</v>
      </c>
      <c r="G34" s="82">
        <v>4400</v>
      </c>
    </row>
    <row r="35" spans="1:7" x14ac:dyDescent="0.25">
      <c r="A35" s="89" t="s">
        <v>94</v>
      </c>
      <c r="B35" s="89" t="s">
        <v>10</v>
      </c>
      <c r="C35" s="80">
        <v>0</v>
      </c>
      <c r="D35" s="80">
        <v>0</v>
      </c>
      <c r="E35" s="80">
        <v>4500</v>
      </c>
      <c r="F35" s="80">
        <v>4400</v>
      </c>
      <c r="G35" s="80">
        <v>4400</v>
      </c>
    </row>
    <row r="36" spans="1:7" x14ac:dyDescent="0.25">
      <c r="A36" s="89" t="s">
        <v>95</v>
      </c>
      <c r="B36" s="89" t="s">
        <v>22</v>
      </c>
      <c r="C36" s="80">
        <v>0</v>
      </c>
      <c r="D36" s="80">
        <v>0</v>
      </c>
      <c r="E36" s="80">
        <v>4500</v>
      </c>
      <c r="F36" s="80">
        <v>4400</v>
      </c>
      <c r="G36" s="80">
        <v>4400</v>
      </c>
    </row>
    <row r="37" spans="1:7" x14ac:dyDescent="0.25">
      <c r="A37" s="88" t="s">
        <v>102</v>
      </c>
      <c r="B37" s="88" t="s">
        <v>103</v>
      </c>
      <c r="C37" s="82">
        <v>17663.09</v>
      </c>
      <c r="D37" s="82">
        <v>15700</v>
      </c>
      <c r="E37" s="82">
        <v>18800</v>
      </c>
      <c r="F37" s="82">
        <v>18800</v>
      </c>
      <c r="G37" s="82">
        <v>18800</v>
      </c>
    </row>
    <row r="38" spans="1:7" x14ac:dyDescent="0.25">
      <c r="A38" s="89" t="s">
        <v>94</v>
      </c>
      <c r="B38" s="89" t="s">
        <v>10</v>
      </c>
      <c r="C38" s="80">
        <v>17663.09</v>
      </c>
      <c r="D38" s="80">
        <v>15700</v>
      </c>
      <c r="E38" s="80">
        <v>18800</v>
      </c>
      <c r="F38" s="80">
        <v>18800</v>
      </c>
      <c r="G38" s="80">
        <v>18800</v>
      </c>
    </row>
    <row r="39" spans="1:7" x14ac:dyDescent="0.25">
      <c r="A39" s="89">
        <v>31</v>
      </c>
      <c r="B39" s="89" t="s">
        <v>11</v>
      </c>
      <c r="C39" s="80">
        <v>0</v>
      </c>
      <c r="D39" s="80">
        <v>0</v>
      </c>
      <c r="E39" s="80">
        <v>800</v>
      </c>
      <c r="F39" s="80">
        <v>800</v>
      </c>
      <c r="G39" s="80">
        <v>800</v>
      </c>
    </row>
    <row r="40" spans="1:7" x14ac:dyDescent="0.25">
      <c r="A40" s="89">
        <v>32</v>
      </c>
      <c r="B40" s="89" t="s">
        <v>22</v>
      </c>
      <c r="C40" s="80">
        <v>17663.09</v>
      </c>
      <c r="D40" s="80">
        <v>15700</v>
      </c>
      <c r="E40" s="80">
        <v>18000</v>
      </c>
      <c r="F40" s="80">
        <v>18000</v>
      </c>
      <c r="G40" s="80">
        <v>18000</v>
      </c>
    </row>
    <row r="41" spans="1:7" x14ac:dyDescent="0.25">
      <c r="A41" s="88" t="s">
        <v>111</v>
      </c>
      <c r="B41" s="88" t="s">
        <v>112</v>
      </c>
      <c r="C41" s="82">
        <v>286.68</v>
      </c>
      <c r="D41" s="82">
        <v>300</v>
      </c>
      <c r="E41" s="82">
        <v>100</v>
      </c>
      <c r="F41" s="82">
        <v>100</v>
      </c>
      <c r="G41" s="82">
        <v>100</v>
      </c>
    </row>
    <row r="42" spans="1:7" x14ac:dyDescent="0.25">
      <c r="A42" s="89" t="s">
        <v>94</v>
      </c>
      <c r="B42" s="89" t="s">
        <v>10</v>
      </c>
      <c r="C42" s="80">
        <v>286.68</v>
      </c>
      <c r="D42" s="80">
        <v>300</v>
      </c>
      <c r="E42" s="80">
        <v>100</v>
      </c>
      <c r="F42" s="80">
        <v>100</v>
      </c>
      <c r="G42" s="80">
        <v>100</v>
      </c>
    </row>
    <row r="43" spans="1:7" x14ac:dyDescent="0.25">
      <c r="A43" s="89" t="s">
        <v>95</v>
      </c>
      <c r="B43" s="89" t="s">
        <v>22</v>
      </c>
      <c r="C43" s="80">
        <v>286.68</v>
      </c>
      <c r="D43" s="80">
        <v>300</v>
      </c>
      <c r="E43" s="80">
        <v>100</v>
      </c>
      <c r="F43" s="80">
        <v>100</v>
      </c>
      <c r="G43" s="80">
        <v>100</v>
      </c>
    </row>
    <row r="44" spans="1:7" x14ac:dyDescent="0.25">
      <c r="A44" s="87" t="s">
        <v>113</v>
      </c>
      <c r="B44" s="87" t="s">
        <v>114</v>
      </c>
      <c r="C44" s="84">
        <v>6802.83</v>
      </c>
      <c r="D44" s="84">
        <v>23200</v>
      </c>
      <c r="E44" s="84">
        <v>30200</v>
      </c>
      <c r="F44" s="84">
        <v>35200</v>
      </c>
      <c r="G44" s="84">
        <v>35200</v>
      </c>
    </row>
    <row r="45" spans="1:7" x14ac:dyDescent="0.25">
      <c r="A45" s="88" t="s">
        <v>92</v>
      </c>
      <c r="B45" s="88" t="s">
        <v>93</v>
      </c>
      <c r="C45" s="82">
        <v>5139.37</v>
      </c>
      <c r="D45" s="82">
        <v>15600</v>
      </c>
      <c r="E45" s="82">
        <v>10900</v>
      </c>
      <c r="F45" s="82">
        <v>10700</v>
      </c>
      <c r="G45" s="82">
        <v>10700</v>
      </c>
    </row>
    <row r="46" spans="1:7" x14ac:dyDescent="0.25">
      <c r="A46" s="89" t="s">
        <v>94</v>
      </c>
      <c r="B46" s="89" t="s">
        <v>10</v>
      </c>
      <c r="C46" s="80">
        <v>1594.25</v>
      </c>
      <c r="D46" s="80">
        <v>14100</v>
      </c>
      <c r="E46" s="80">
        <v>8300</v>
      </c>
      <c r="F46" s="80">
        <v>8100</v>
      </c>
      <c r="G46" s="80">
        <v>8100</v>
      </c>
    </row>
    <row r="47" spans="1:7" x14ac:dyDescent="0.25">
      <c r="A47" s="89" t="s">
        <v>95</v>
      </c>
      <c r="B47" s="89" t="s">
        <v>22</v>
      </c>
      <c r="C47" s="80">
        <v>1594.25</v>
      </c>
      <c r="D47" s="80">
        <v>14100</v>
      </c>
      <c r="E47" s="80">
        <v>8300</v>
      </c>
      <c r="F47" s="80">
        <v>8100</v>
      </c>
      <c r="G47" s="80">
        <v>8100</v>
      </c>
    </row>
    <row r="48" spans="1:7" x14ac:dyDescent="0.25">
      <c r="A48" s="89" t="s">
        <v>105</v>
      </c>
      <c r="B48" s="89" t="s">
        <v>12</v>
      </c>
      <c r="C48" s="80">
        <v>3545.12</v>
      </c>
      <c r="D48" s="80">
        <v>1500</v>
      </c>
      <c r="E48" s="80">
        <v>2600</v>
      </c>
      <c r="F48" s="80">
        <v>2600</v>
      </c>
      <c r="G48" s="80">
        <v>2600</v>
      </c>
    </row>
    <row r="49" spans="1:7" x14ac:dyDescent="0.25">
      <c r="A49" s="89" t="s">
        <v>106</v>
      </c>
      <c r="B49" s="89" t="s">
        <v>30</v>
      </c>
      <c r="C49" s="80">
        <v>3545.12</v>
      </c>
      <c r="D49" s="80">
        <v>1500</v>
      </c>
      <c r="E49" s="80">
        <v>2600</v>
      </c>
      <c r="F49" s="80">
        <v>2600</v>
      </c>
      <c r="G49" s="80">
        <v>2600</v>
      </c>
    </row>
    <row r="50" spans="1:7" x14ac:dyDescent="0.25">
      <c r="A50" s="88" t="s">
        <v>96</v>
      </c>
      <c r="B50" s="88" t="s">
        <v>97</v>
      </c>
      <c r="C50" s="82">
        <v>326.7</v>
      </c>
      <c r="D50" s="82">
        <v>4300</v>
      </c>
      <c r="E50" s="82">
        <v>4500</v>
      </c>
      <c r="F50" s="82">
        <v>4500</v>
      </c>
      <c r="G50" s="82">
        <v>4500</v>
      </c>
    </row>
    <row r="51" spans="1:7" x14ac:dyDescent="0.25">
      <c r="A51" s="89" t="s">
        <v>105</v>
      </c>
      <c r="B51" s="89" t="s">
        <v>12</v>
      </c>
      <c r="C51" s="80">
        <v>326.7</v>
      </c>
      <c r="D51" s="80">
        <v>4300</v>
      </c>
      <c r="E51" s="80">
        <v>4500</v>
      </c>
      <c r="F51" s="80">
        <v>4500</v>
      </c>
      <c r="G51" s="80">
        <v>4500</v>
      </c>
    </row>
    <row r="52" spans="1:7" x14ac:dyDescent="0.25">
      <c r="A52" s="89" t="s">
        <v>106</v>
      </c>
      <c r="B52" s="89" t="s">
        <v>30</v>
      </c>
      <c r="C52" s="80">
        <v>326.7</v>
      </c>
      <c r="D52" s="80">
        <v>4300</v>
      </c>
      <c r="E52" s="80">
        <v>4500</v>
      </c>
      <c r="F52" s="80">
        <v>4500</v>
      </c>
      <c r="G52" s="80">
        <v>4500</v>
      </c>
    </row>
    <row r="53" spans="1:7" x14ac:dyDescent="0.25">
      <c r="A53" s="88" t="s">
        <v>99</v>
      </c>
      <c r="B53" s="88" t="s">
        <v>100</v>
      </c>
      <c r="C53" s="82">
        <v>501.82</v>
      </c>
      <c r="D53" s="82">
        <v>2000</v>
      </c>
      <c r="E53" s="82">
        <v>14800</v>
      </c>
      <c r="F53" s="82">
        <v>20000</v>
      </c>
      <c r="G53" s="82">
        <v>20000</v>
      </c>
    </row>
    <row r="54" spans="1:7" x14ac:dyDescent="0.25">
      <c r="A54" s="89" t="s">
        <v>105</v>
      </c>
      <c r="B54" s="89" t="s">
        <v>12</v>
      </c>
      <c r="C54" s="80">
        <v>501.82</v>
      </c>
      <c r="D54" s="80">
        <v>2000</v>
      </c>
      <c r="E54" s="80">
        <v>14800</v>
      </c>
      <c r="F54" s="80">
        <v>20000</v>
      </c>
      <c r="G54" s="80">
        <v>20000</v>
      </c>
    </row>
    <row r="55" spans="1:7" x14ac:dyDescent="0.25">
      <c r="A55" s="89" t="s">
        <v>106</v>
      </c>
      <c r="B55" s="89" t="s">
        <v>30</v>
      </c>
      <c r="C55" s="80">
        <v>501.82</v>
      </c>
      <c r="D55" s="80">
        <v>2000</v>
      </c>
      <c r="E55" s="80">
        <v>14800</v>
      </c>
      <c r="F55" s="80">
        <v>20000</v>
      </c>
      <c r="G55" s="80">
        <v>20000</v>
      </c>
    </row>
    <row r="56" spans="1:7" x14ac:dyDescent="0.25">
      <c r="A56" s="88" t="s">
        <v>102</v>
      </c>
      <c r="B56" s="88" t="s">
        <v>103</v>
      </c>
      <c r="C56" s="82">
        <v>834.94</v>
      </c>
      <c r="D56" s="82">
        <v>1300</v>
      </c>
      <c r="E56" s="82">
        <v>700</v>
      </c>
      <c r="F56" s="82">
        <v>0</v>
      </c>
      <c r="G56" s="82">
        <v>0</v>
      </c>
    </row>
    <row r="57" spans="1:7" x14ac:dyDescent="0.25">
      <c r="A57" s="89" t="s">
        <v>105</v>
      </c>
      <c r="B57" s="89" t="s">
        <v>12</v>
      </c>
      <c r="C57" s="80">
        <v>834.94</v>
      </c>
      <c r="D57" s="80">
        <v>1300</v>
      </c>
      <c r="E57" s="80">
        <v>0</v>
      </c>
      <c r="F57" s="80">
        <v>0</v>
      </c>
      <c r="G57" s="80">
        <v>0</v>
      </c>
    </row>
    <row r="58" spans="1:7" x14ac:dyDescent="0.25">
      <c r="A58" s="89" t="s">
        <v>115</v>
      </c>
      <c r="B58" s="89" t="s">
        <v>13</v>
      </c>
      <c r="C58" s="80">
        <v>0</v>
      </c>
      <c r="D58" s="80">
        <v>0</v>
      </c>
      <c r="E58" s="80">
        <v>0</v>
      </c>
      <c r="F58" s="80">
        <v>0</v>
      </c>
      <c r="G58" s="80">
        <v>0</v>
      </c>
    </row>
    <row r="59" spans="1:7" x14ac:dyDescent="0.25">
      <c r="A59" s="89" t="s">
        <v>106</v>
      </c>
      <c r="B59" s="89" t="s">
        <v>30</v>
      </c>
      <c r="C59" s="80">
        <v>834.94</v>
      </c>
      <c r="D59" s="80">
        <v>1300</v>
      </c>
      <c r="E59" s="80">
        <v>400</v>
      </c>
      <c r="F59" s="80">
        <v>0</v>
      </c>
      <c r="G59" s="80">
        <v>0</v>
      </c>
    </row>
    <row r="60" spans="1:7" x14ac:dyDescent="0.25">
      <c r="A60" s="89" t="s">
        <v>116</v>
      </c>
      <c r="B60" s="89" t="s">
        <v>69</v>
      </c>
      <c r="C60" s="80">
        <v>0</v>
      </c>
      <c r="D60" s="80">
        <v>0</v>
      </c>
      <c r="E60" s="80">
        <v>300</v>
      </c>
      <c r="F60" s="80">
        <v>0</v>
      </c>
      <c r="G60" s="80">
        <v>0</v>
      </c>
    </row>
    <row r="61" spans="1:7" x14ac:dyDescent="0.25">
      <c r="A61" s="88" t="s">
        <v>135</v>
      </c>
      <c r="B61" s="88" t="s">
        <v>103</v>
      </c>
      <c r="C61" s="82">
        <v>0</v>
      </c>
      <c r="D61" s="82">
        <v>1300</v>
      </c>
      <c r="E61" s="82">
        <v>0</v>
      </c>
      <c r="F61" s="82">
        <v>0</v>
      </c>
      <c r="G61" s="82">
        <v>0</v>
      </c>
    </row>
    <row r="62" spans="1:7" x14ac:dyDescent="0.25">
      <c r="A62" s="89" t="s">
        <v>105</v>
      </c>
      <c r="B62" s="89" t="s">
        <v>12</v>
      </c>
      <c r="C62" s="80">
        <v>0</v>
      </c>
      <c r="D62" s="80">
        <v>1300</v>
      </c>
      <c r="E62" s="80">
        <v>0</v>
      </c>
      <c r="F62" s="80">
        <v>0</v>
      </c>
      <c r="G62" s="80">
        <v>0</v>
      </c>
    </row>
    <row r="63" spans="1:7" x14ac:dyDescent="0.25">
      <c r="A63" s="89">
        <v>42</v>
      </c>
      <c r="B63" s="89" t="s">
        <v>30</v>
      </c>
      <c r="C63" s="80">
        <v>0</v>
      </c>
      <c r="D63" s="80">
        <v>0</v>
      </c>
      <c r="E63" s="80">
        <v>0</v>
      </c>
      <c r="F63" s="80">
        <v>0</v>
      </c>
      <c r="G63" s="80">
        <v>0</v>
      </c>
    </row>
    <row r="64" spans="1:7" x14ac:dyDescent="0.25">
      <c r="A64" s="87" t="s">
        <v>117</v>
      </c>
      <c r="B64" s="87" t="s">
        <v>118</v>
      </c>
      <c r="C64" s="84">
        <v>377.99</v>
      </c>
      <c r="D64" s="84">
        <v>600</v>
      </c>
      <c r="E64" s="84">
        <v>700</v>
      </c>
      <c r="F64" s="84">
        <v>700</v>
      </c>
      <c r="G64" s="84">
        <v>700</v>
      </c>
    </row>
    <row r="65" spans="1:7" x14ac:dyDescent="0.25">
      <c r="A65" s="88" t="s">
        <v>119</v>
      </c>
      <c r="B65" s="88" t="s">
        <v>120</v>
      </c>
      <c r="C65" s="82">
        <v>377.99</v>
      </c>
      <c r="D65" s="82">
        <v>600</v>
      </c>
      <c r="E65" s="82">
        <v>700</v>
      </c>
      <c r="F65" s="82">
        <v>700</v>
      </c>
      <c r="G65" s="82">
        <v>700</v>
      </c>
    </row>
    <row r="66" spans="1:7" x14ac:dyDescent="0.25">
      <c r="A66" s="89" t="s">
        <v>94</v>
      </c>
      <c r="B66" s="89" t="s">
        <v>10</v>
      </c>
      <c r="C66" s="80">
        <v>377.99</v>
      </c>
      <c r="D66" s="80">
        <v>600</v>
      </c>
      <c r="E66" s="80">
        <v>700</v>
      </c>
      <c r="F66" s="80">
        <v>700</v>
      </c>
      <c r="G66" s="80">
        <v>700</v>
      </c>
    </row>
    <row r="67" spans="1:7" x14ac:dyDescent="0.25">
      <c r="A67" s="89" t="s">
        <v>95</v>
      </c>
      <c r="B67" s="89" t="s">
        <v>22</v>
      </c>
      <c r="C67" s="80">
        <v>377.99</v>
      </c>
      <c r="D67" s="80">
        <v>600</v>
      </c>
      <c r="E67" s="80">
        <v>700</v>
      </c>
      <c r="F67" s="80">
        <v>700</v>
      </c>
      <c r="G67" s="80">
        <v>700</v>
      </c>
    </row>
    <row r="68" spans="1:7" x14ac:dyDescent="0.25">
      <c r="A68" s="87" t="s">
        <v>121</v>
      </c>
      <c r="B68" s="87" t="s">
        <v>122</v>
      </c>
      <c r="C68" s="84">
        <v>0</v>
      </c>
      <c r="D68" s="84">
        <v>0</v>
      </c>
      <c r="E68" s="84">
        <v>0</v>
      </c>
      <c r="F68" s="84">
        <v>0</v>
      </c>
      <c r="G68" s="84">
        <v>0</v>
      </c>
    </row>
    <row r="69" spans="1:7" x14ac:dyDescent="0.25">
      <c r="A69" s="88" t="s">
        <v>107</v>
      </c>
      <c r="B69" s="88" t="s">
        <v>108</v>
      </c>
      <c r="C69" s="82">
        <v>0</v>
      </c>
      <c r="D69" s="82">
        <v>0</v>
      </c>
      <c r="E69" s="82">
        <v>0</v>
      </c>
      <c r="F69" s="82">
        <v>0</v>
      </c>
      <c r="G69" s="82">
        <v>0</v>
      </c>
    </row>
    <row r="70" spans="1:7" x14ac:dyDescent="0.25">
      <c r="A70" s="89" t="s">
        <v>94</v>
      </c>
      <c r="B70" s="89" t="s">
        <v>10</v>
      </c>
      <c r="C70" s="80">
        <v>0</v>
      </c>
      <c r="D70" s="80">
        <v>0</v>
      </c>
      <c r="E70" s="80">
        <v>0</v>
      </c>
      <c r="F70" s="80">
        <v>0</v>
      </c>
      <c r="G70" s="80">
        <v>0</v>
      </c>
    </row>
    <row r="71" spans="1:7" x14ac:dyDescent="0.25">
      <c r="A71" s="89" t="s">
        <v>101</v>
      </c>
      <c r="B71" s="89" t="s">
        <v>71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</row>
  </sheetData>
  <mergeCells count="2">
    <mergeCell ref="A1:G1"/>
    <mergeCell ref="A3:G3"/>
  </mergeCells>
  <pageMargins left="0.7" right="0.7" top="0.75" bottom="0.75" header="0.3" footer="0.3"/>
  <pageSetup paperSize="9" scale="57" fitToHeight="0" orientation="landscape" r:id="rId1"/>
  <ignoredErrors>
    <ignoredError sqref="A10:A26 A41:A71 A27:A3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Racunovodstvo</cp:lastModifiedBy>
  <cp:lastPrinted>2024-11-08T09:06:48Z</cp:lastPrinted>
  <dcterms:created xsi:type="dcterms:W3CDTF">2022-08-12T12:51:27Z</dcterms:created>
  <dcterms:modified xsi:type="dcterms:W3CDTF">2024-11-08T09:11:54Z</dcterms:modified>
</cp:coreProperties>
</file>